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65491" windowWidth="12120" windowHeight="6300" activeTab="0"/>
  </bookViews>
  <sheets>
    <sheet name="Cover Sheet" sheetId="1" r:id="rId1"/>
    <sheet name="Draft Analysis" sheetId="2" state="hidden" r:id="rId2"/>
    <sheet name="Weekly Re-Cap" sheetId="3" state="hidden" r:id="rId3"/>
    <sheet name="Alcohol Controls Customize" sheetId="4" state="hidden" r:id="rId4"/>
  </sheets>
  <definedNames>
    <definedName name="_xlnm.Print_Area" localSheetId="3">'Alcohol Controls Customize'!$A$1:$F$31</definedName>
    <definedName name="_xlnm.Print_Area" localSheetId="0">'Cover Sheet'!$A$1:$B$19</definedName>
    <definedName name="_xlnm.Print_Area" localSheetId="1">'Draft Analysis'!$A$1:$K$16</definedName>
    <definedName name="_xlnm.Print_Area" localSheetId="2">'Weekly Re-Cap'!$A$1:$D$19</definedName>
  </definedNames>
  <calcPr fullCalcOnLoad="1"/>
</workbook>
</file>

<file path=xl/comments2.xml><?xml version="1.0" encoding="utf-8"?>
<comments xmlns="http://schemas.openxmlformats.org/spreadsheetml/2006/main">
  <authors>
    <author>William Craighill</author>
  </authors>
  <commentList>
    <comment ref="E5" authorId="0">
      <text>
        <r>
          <rPr>
            <b/>
            <sz val="28"/>
            <rFont val="Times New Roman"/>
            <family val="1"/>
          </rPr>
          <t>Ounce Variance Percentage = 
(Ounce Variance ÷ Ounces Poured)</t>
        </r>
      </text>
    </comment>
    <comment ref="D8" authorId="0">
      <text>
        <r>
          <rPr>
            <b/>
            <sz val="28"/>
            <rFont val="Times New Roman"/>
            <family val="1"/>
          </rPr>
          <t>Ending Beer Meter Reading minus Beginning Beer Meter Reading</t>
        </r>
      </text>
    </comment>
    <comment ref="I5" authorId="0">
      <text>
        <r>
          <rPr>
            <b/>
            <sz val="28"/>
            <rFont val="Times New Roman"/>
            <family val="1"/>
          </rPr>
          <t>Data from Cash Register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<sst xmlns="http://schemas.openxmlformats.org/spreadsheetml/2006/main" count="76" uniqueCount="66">
  <si>
    <t>Brand</t>
  </si>
  <si>
    <t>Bartender(s):</t>
  </si>
  <si>
    <t>Total Ounces Sold</t>
  </si>
  <si>
    <t xml:space="preserve"> - Total Ounces Poured</t>
  </si>
  <si>
    <t>Bartender(s)</t>
  </si>
  <si>
    <t>Ounce Variance Percentage</t>
  </si>
  <si>
    <t>Cost Percentage</t>
  </si>
  <si>
    <t>Averages:</t>
  </si>
  <si>
    <t>Container</t>
  </si>
  <si>
    <t>Beer Ounces</t>
  </si>
  <si>
    <t>Cont. Ounces</t>
  </si>
  <si>
    <t>Tap Handles</t>
  </si>
  <si>
    <t>Keg Cost</t>
  </si>
  <si>
    <t>Keg Volume</t>
  </si>
  <si>
    <t>Ounce Cost</t>
  </si>
  <si>
    <t>Quantity Sold</t>
  </si>
  <si>
    <t>Click on right to select pouring date:</t>
  </si>
  <si>
    <t>Total Beer
Ounces Sold</t>
  </si>
  <si>
    <t>1st Shift</t>
  </si>
  <si>
    <t>2nd Shift</t>
  </si>
  <si>
    <t>3rd Shift</t>
  </si>
  <si>
    <t>Select Shift:</t>
  </si>
  <si>
    <t>DRAFT BEER ANALYSIS</t>
  </si>
  <si>
    <t xml:space="preserve"> x   Cost
per Ounce</t>
  </si>
  <si>
    <t xml:space="preserve"> =  Cost of
Beer Poured</t>
  </si>
  <si>
    <t>TOTAL</t>
  </si>
  <si>
    <t xml:space="preserve"> ÷  Draft
Beer Sales</t>
  </si>
  <si>
    <t>Container Size
(Ounces)</t>
  </si>
  <si>
    <t xml:space="preserve"> =  Draft Beer
Cost
Percentage</t>
  </si>
  <si>
    <t xml:space="preserve"> = Ounce
Variance</t>
  </si>
  <si>
    <t>Cost of
Beer
Poured</t>
  </si>
  <si>
    <r>
      <t>Ounce
Variance
Percentage</t>
    </r>
    <r>
      <rPr>
        <b/>
        <sz val="16"/>
        <rFont val="Times New Roman"/>
        <family val="1"/>
      </rPr>
      <t xml:space="preserve">
</t>
    </r>
  </si>
  <si>
    <t>Ounces
Poured</t>
  </si>
  <si>
    <r>
      <t xml:space="preserve">Enter Bartender(s) below and click </t>
    </r>
    <r>
      <rPr>
        <b/>
        <sz val="12"/>
        <rFont val="Times New Roman"/>
        <family val="1"/>
      </rPr>
      <t>&lt;Enter&gt;</t>
    </r>
    <r>
      <rPr>
        <sz val="12"/>
        <rFont val="Times New Roman"/>
        <family val="1"/>
      </rPr>
      <t>:</t>
    </r>
  </si>
  <si>
    <t xml:space="preserve">WEEKLY DRAFT BEER RE-CAP
</t>
  </si>
  <si>
    <t>COVER SHEET</t>
  </si>
  <si>
    <t>Date/Shift</t>
  </si>
  <si>
    <t>Date:</t>
  </si>
  <si>
    <t>Version Date</t>
  </si>
  <si>
    <t>Name of Establishment</t>
  </si>
  <si>
    <r>
      <t>Beer Meter Readings</t>
    </r>
    <r>
      <rPr>
        <b/>
        <sz val="18"/>
        <rFont val="Times New Roman"/>
        <family val="1"/>
      </rPr>
      <t xml:space="preserve">
B</t>
    </r>
    <r>
      <rPr>
        <b/>
        <sz val="20"/>
        <rFont val="Times New Roman"/>
        <family val="1"/>
      </rPr>
      <t>egin #     End #</t>
    </r>
  </si>
  <si>
    <t>Jimmy</t>
  </si>
  <si>
    <t>SAMPLE BAR</t>
  </si>
  <si>
    <t>Miller Lite</t>
  </si>
  <si>
    <t>Budwesier</t>
  </si>
  <si>
    <t>Coors Light</t>
  </si>
  <si>
    <t>Guinness</t>
  </si>
  <si>
    <t>Wed, Feb 2, 2005, 1st Shift</t>
  </si>
  <si>
    <t>Wed, Feb 2, 2005, 2nd Shift</t>
  </si>
  <si>
    <t>Sue, Charlie</t>
  </si>
  <si>
    <t>Burt</t>
  </si>
  <si>
    <t>Charlie, Bill</t>
  </si>
  <si>
    <t>Bill</t>
  </si>
  <si>
    <t>Thur, Feb 3, 2005, 1st Shift</t>
  </si>
  <si>
    <t>Thur, Feb 3, 2005, 2nd Shift</t>
  </si>
  <si>
    <t>Fri, Feb 4, 2005, 1st Shift</t>
  </si>
  <si>
    <t>Fri, Feb 4, 2005, 2nd Shift</t>
  </si>
  <si>
    <t>Sat, Feb 5, 2005, 1st Shift</t>
  </si>
  <si>
    <t>Sat, Feb 5, 2005, 2nd Shift</t>
  </si>
  <si>
    <t>Sun, Feb 6, 2005, 2nd Shift</t>
  </si>
  <si>
    <t>Charlie</t>
  </si>
  <si>
    <t>Mon, Jan 31, 2005, 1st Shift</t>
  </si>
  <si>
    <t>Mon, Jan 31, 2005, 2nd Shift</t>
  </si>
  <si>
    <t>Tues, Feb 1, 2005, 1st Shift</t>
  </si>
  <si>
    <t>Tues, Feb 1, 2005, 2nd Shift</t>
  </si>
  <si>
    <t>Sue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</si>
</sst>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  <numFmt numFmtId="166" formatCode="0.0%"/>
    <numFmt numFmtId="167" formatCode="0.0000"/>
    <numFmt numFmtId="168" formatCode="mmm\ d"/>
    <numFmt numFmtId="169" formatCode="mmm\ d\,\ yyyy"/>
  </numFmts>
  <fonts count="3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4"/>
      <name val="Times New Roman"/>
      <family val="1"/>
    </font>
    <font>
      <b/>
      <sz val="18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20"/>
      <name val="MS Sans Serif"/>
      <family val="0"/>
    </font>
    <font>
      <sz val="28"/>
      <name val="Times New Roman"/>
      <family val="1"/>
    </font>
    <font>
      <sz val="28"/>
      <name val="MS Sans Serif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sz val="18"/>
      <name val="Times New Roman"/>
      <family val="1"/>
    </font>
    <font>
      <sz val="10"/>
      <name val="Times New Roman"/>
      <family val="1"/>
    </font>
    <font>
      <sz val="10"/>
      <name val="Arial"/>
      <family val="0"/>
    </font>
    <font>
      <sz val="8"/>
      <name val="Tahoma"/>
      <family val="2"/>
    </font>
    <font>
      <b/>
      <sz val="24"/>
      <name val="Times New Roman"/>
      <family val="1"/>
    </font>
    <font>
      <b/>
      <sz val="36"/>
      <name val="Times New Roman"/>
      <family val="1"/>
    </font>
    <font>
      <b/>
      <sz val="8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30"/>
      <name val="Times New Roman"/>
      <family val="1"/>
    </font>
    <font>
      <b/>
      <sz val="28"/>
      <name val="Times New Roman"/>
      <family val="1"/>
    </font>
    <font>
      <b/>
      <sz val="30"/>
      <name val="Times New Roman"/>
      <family val="1"/>
    </font>
    <font>
      <b/>
      <sz val="30"/>
      <name val="MS Sans Serif"/>
      <family val="0"/>
    </font>
    <font>
      <b/>
      <sz val="22"/>
      <name val="Times New Roman"/>
      <family val="1"/>
    </font>
    <font>
      <sz val="24"/>
      <name val="MS Sans Serif"/>
      <family val="0"/>
    </font>
    <font>
      <sz val="13"/>
      <name val="Times New Roman"/>
      <family val="1"/>
    </font>
    <font>
      <b/>
      <sz val="13"/>
      <name val="Times New Roman"/>
      <family val="1"/>
    </font>
    <font>
      <b/>
      <sz val="8"/>
      <name val="MS Sans Serif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double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6" fillId="0" borderId="0">
      <alignment/>
      <protection/>
    </xf>
    <xf numFmtId="9" fontId="0" fillId="0" borderId="0" applyFont="0" applyFill="0" applyBorder="0" applyAlignment="0" applyProtection="0"/>
  </cellStyleXfs>
  <cellXfs count="186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6" fillId="0" borderId="0" xfId="0" applyFont="1" applyAlignment="1" applyProtection="1">
      <alignment horizontal="right" shrinkToFit="1"/>
      <protection hidden="1"/>
    </xf>
    <xf numFmtId="0" fontId="6" fillId="0" borderId="0" xfId="0" applyFont="1" applyAlignment="1" applyProtection="1">
      <alignment horizontal="left" shrinkToFit="1"/>
      <protection hidden="1"/>
    </xf>
    <xf numFmtId="0" fontId="15" fillId="0" borderId="0" xfId="0" applyFont="1" applyAlignment="1" applyProtection="1">
      <alignment shrinkToFit="1"/>
      <protection hidden="1"/>
    </xf>
    <xf numFmtId="0" fontId="6" fillId="0" borderId="0" xfId="0" applyFont="1" applyAlignment="1" applyProtection="1">
      <alignment shrinkToFit="1"/>
      <protection hidden="1"/>
    </xf>
    <xf numFmtId="14" fontId="6" fillId="0" borderId="0" xfId="0" applyNumberFormat="1" applyFont="1" applyFill="1" applyAlignment="1" applyProtection="1">
      <alignment horizontal="left" shrinkToFit="1"/>
      <protection hidden="1"/>
    </xf>
    <xf numFmtId="0" fontId="6" fillId="0" borderId="1" xfId="0" applyFont="1" applyBorder="1" applyAlignment="1" applyProtection="1">
      <alignment horizontal="center" vertical="center" wrapText="1"/>
      <protection hidden="1"/>
    </xf>
    <xf numFmtId="0" fontId="6" fillId="0" borderId="2" xfId="0" applyFont="1" applyBorder="1" applyAlignment="1" applyProtection="1">
      <alignment horizontal="center" vertical="center" wrapText="1"/>
      <protection hidden="1"/>
    </xf>
    <xf numFmtId="0" fontId="6" fillId="0" borderId="3" xfId="0" applyFont="1" applyBorder="1" applyAlignment="1" applyProtection="1">
      <alignment horizontal="center" vertical="center" wrapText="1"/>
      <protection hidden="1"/>
    </xf>
    <xf numFmtId="0" fontId="9" fillId="0" borderId="0" xfId="0" applyFont="1" applyAlignment="1" applyProtection="1">
      <alignment/>
      <protection hidden="1"/>
    </xf>
    <xf numFmtId="14" fontId="10" fillId="0" borderId="0" xfId="0" applyNumberFormat="1" applyFont="1" applyAlignment="1" applyProtection="1">
      <alignment horizontal="left"/>
      <protection hidden="1"/>
    </xf>
    <xf numFmtId="0" fontId="10" fillId="0" borderId="0" xfId="0" applyFont="1" applyAlignment="1" applyProtection="1">
      <alignment/>
      <protection hidden="1"/>
    </xf>
    <xf numFmtId="0" fontId="10" fillId="0" borderId="0" xfId="0" applyFont="1" applyFill="1" applyAlignment="1" applyProtection="1">
      <alignment/>
      <protection hidden="1"/>
    </xf>
    <xf numFmtId="0" fontId="6" fillId="0" borderId="4" xfId="0" applyFont="1" applyFill="1" applyBorder="1" applyAlignment="1" applyProtection="1">
      <alignment horizontal="center" vertical="center" wrapText="1"/>
      <protection hidden="1"/>
    </xf>
    <xf numFmtId="0" fontId="6" fillId="0" borderId="5" xfId="0" applyFont="1" applyFill="1" applyBorder="1" applyAlignment="1" applyProtection="1">
      <alignment horizontal="center" vertical="center" wrapText="1"/>
      <protection hidden="1"/>
    </xf>
    <xf numFmtId="0" fontId="5" fillId="0" borderId="6" xfId="0" applyFont="1" applyFill="1" applyBorder="1" applyAlignment="1" applyProtection="1">
      <alignment horizontal="center" vertical="center" wrapText="1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6" fillId="0" borderId="6" xfId="0" applyFont="1" applyFill="1" applyBorder="1" applyAlignment="1" applyProtection="1">
      <alignment horizontal="center" vertical="center" wrapText="1"/>
      <protection hidden="1"/>
    </xf>
    <xf numFmtId="0" fontId="6" fillId="0" borderId="7" xfId="0" applyFont="1" applyFill="1" applyBorder="1" applyAlignment="1" applyProtection="1">
      <alignment horizontal="center" vertical="center" wrapText="1"/>
      <protection hidden="1"/>
    </xf>
    <xf numFmtId="1" fontId="6" fillId="0" borderId="8" xfId="0" applyNumberFormat="1" applyFont="1" applyFill="1" applyBorder="1" applyAlignment="1" applyProtection="1">
      <alignment horizontal="center" vertical="center" wrapText="1"/>
      <protection hidden="1"/>
    </xf>
    <xf numFmtId="0" fontId="5" fillId="2" borderId="6" xfId="0" applyFont="1" applyFill="1" applyBorder="1" applyAlignment="1" applyProtection="1">
      <alignment horizontal="center" vertical="center" wrapText="1"/>
      <protection hidden="1"/>
    </xf>
    <xf numFmtId="164" fontId="6" fillId="0" borderId="7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1" fontId="6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164" fontId="6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9" xfId="0" applyFont="1" applyFill="1" applyBorder="1" applyAlignment="1" applyProtection="1">
      <alignment horizontal="center" vertical="center" wrapText="1"/>
      <protection hidden="1"/>
    </xf>
    <xf numFmtId="0" fontId="5" fillId="0" borderId="9" xfId="0" applyFont="1" applyFill="1" applyBorder="1" applyAlignment="1" applyProtection="1">
      <alignment horizontal="center" vertical="center" wrapText="1"/>
      <protection hidden="1"/>
    </xf>
    <xf numFmtId="0" fontId="14" fillId="0" borderId="10" xfId="0" applyNumberFormat="1" applyFont="1" applyBorder="1" applyAlignment="1" applyProtection="1">
      <alignment horizontal="center" vertical="center"/>
      <protection hidden="1"/>
    </xf>
    <xf numFmtId="1" fontId="14" fillId="3" borderId="11" xfId="0" applyNumberFormat="1" applyFont="1" applyFill="1" applyBorder="1" applyAlignment="1" applyProtection="1">
      <alignment horizontal="center" vertical="center" wrapText="1"/>
      <protection hidden="1"/>
    </xf>
    <xf numFmtId="1" fontId="14" fillId="3" borderId="12" xfId="0" applyNumberFormat="1" applyFont="1" applyFill="1" applyBorder="1" applyAlignment="1" applyProtection="1">
      <alignment horizontal="center" vertical="center" wrapText="1"/>
      <protection hidden="1"/>
    </xf>
    <xf numFmtId="1" fontId="14" fillId="0" borderId="13" xfId="0" applyNumberFormat="1" applyFont="1" applyFill="1" applyBorder="1" applyAlignment="1" applyProtection="1">
      <alignment horizontal="center" vertical="center" wrapText="1"/>
      <protection hidden="1"/>
    </xf>
    <xf numFmtId="167" fontId="14" fillId="0" borderId="12" xfId="0" applyNumberFormat="1" applyFont="1" applyFill="1" applyBorder="1" applyAlignment="1" applyProtection="1">
      <alignment horizontal="center" vertical="center" wrapText="1"/>
      <protection hidden="1"/>
    </xf>
    <xf numFmtId="164" fontId="14" fillId="0" borderId="14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/>
      <protection hidden="1"/>
    </xf>
    <xf numFmtId="0" fontId="7" fillId="0" borderId="10" xfId="0" applyFont="1" applyFill="1" applyBorder="1" applyAlignment="1" applyProtection="1">
      <alignment horizontal="center" vertical="center" wrapText="1"/>
      <protection hidden="1"/>
    </xf>
    <xf numFmtId="0" fontId="7" fillId="0" borderId="13" xfId="0" applyFont="1" applyFill="1" applyBorder="1" applyAlignment="1" applyProtection="1">
      <alignment horizontal="center" vertical="center" wrapText="1"/>
      <protection hidden="1"/>
    </xf>
    <xf numFmtId="0" fontId="7" fillId="3" borderId="13" xfId="0" applyFont="1" applyFill="1" applyBorder="1" applyAlignment="1" applyProtection="1">
      <alignment horizontal="center" vertical="center" wrapText="1"/>
      <protection hidden="1"/>
    </xf>
    <xf numFmtId="0" fontId="14" fillId="0" borderId="15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0" fillId="0" borderId="0" xfId="0" applyFont="1" applyAlignment="1" applyProtection="1">
      <alignment/>
      <protection hidden="1"/>
    </xf>
    <xf numFmtId="0" fontId="7" fillId="0" borderId="16" xfId="0" applyFont="1" applyFill="1" applyBorder="1" applyAlignment="1" applyProtection="1">
      <alignment horizontal="center" vertical="center" wrapText="1"/>
      <protection hidden="1"/>
    </xf>
    <xf numFmtId="0" fontId="7" fillId="0" borderId="17" xfId="0" applyFont="1" applyFill="1" applyBorder="1" applyAlignment="1" applyProtection="1">
      <alignment horizontal="center" vertical="center" wrapText="1"/>
      <protection hidden="1"/>
    </xf>
    <xf numFmtId="0" fontId="7" fillId="3" borderId="17" xfId="0" applyFont="1" applyFill="1" applyBorder="1" applyAlignment="1" applyProtection="1">
      <alignment horizontal="center" vertical="center" wrapText="1"/>
      <protection hidden="1"/>
    </xf>
    <xf numFmtId="0" fontId="14" fillId="0" borderId="18" xfId="0" applyFont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/>
      <protection hidden="1"/>
    </xf>
    <xf numFmtId="1" fontId="14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4" fillId="0" borderId="16" xfId="0" applyNumberFormat="1" applyFont="1" applyBorder="1" applyAlignment="1" applyProtection="1">
      <alignment horizontal="center" vertical="center"/>
      <protection hidden="1"/>
    </xf>
    <xf numFmtId="1" fontId="14" fillId="3" borderId="19" xfId="0" applyNumberFormat="1" applyFont="1" applyFill="1" applyBorder="1" applyAlignment="1" applyProtection="1">
      <alignment horizontal="center" vertical="center" wrapText="1"/>
      <protection hidden="1"/>
    </xf>
    <xf numFmtId="1" fontId="14" fillId="0" borderId="17" xfId="0" applyNumberFormat="1" applyFont="1" applyFill="1" applyBorder="1" applyAlignment="1" applyProtection="1">
      <alignment horizontal="center" vertical="center" wrapText="1"/>
      <protection hidden="1"/>
    </xf>
    <xf numFmtId="1" fontId="14" fillId="0" borderId="9" xfId="0" applyNumberFormat="1" applyFont="1" applyFill="1" applyBorder="1" applyAlignment="1" applyProtection="1">
      <alignment horizontal="center" vertical="center" wrapText="1"/>
      <protection hidden="1"/>
    </xf>
    <xf numFmtId="15" fontId="21" fillId="0" borderId="10" xfId="19" applyNumberFormat="1" applyFont="1" applyBorder="1" applyAlignment="1" applyProtection="1">
      <alignment horizontal="center" vertical="center" wrapText="1"/>
      <protection hidden="1"/>
    </xf>
    <xf numFmtId="0" fontId="21" fillId="0" borderId="13" xfId="19" applyFont="1" applyBorder="1" applyAlignment="1" applyProtection="1">
      <alignment horizontal="center" vertical="center" wrapText="1"/>
      <protection hidden="1"/>
    </xf>
    <xf numFmtId="166" fontId="21" fillId="0" borderId="13" xfId="19" applyNumberFormat="1" applyFont="1" applyBorder="1" applyAlignment="1" applyProtection="1">
      <alignment horizontal="center" vertical="center" wrapText="1"/>
      <protection hidden="1"/>
    </xf>
    <xf numFmtId="10" fontId="21" fillId="0" borderId="15" xfId="19" applyNumberFormat="1" applyFont="1" applyBorder="1" applyAlignment="1" applyProtection="1">
      <alignment horizontal="center" vertical="center" wrapText="1"/>
      <protection hidden="1"/>
    </xf>
    <xf numFmtId="0" fontId="15" fillId="0" borderId="0" xfId="19" applyFont="1" applyProtection="1">
      <alignment/>
      <protection hidden="1"/>
    </xf>
    <xf numFmtId="15" fontId="15" fillId="0" borderId="0" xfId="19" applyNumberFormat="1" applyFont="1" applyProtection="1">
      <alignment/>
      <protection hidden="1"/>
    </xf>
    <xf numFmtId="0" fontId="22" fillId="0" borderId="0" xfId="19" applyFont="1" applyProtection="1">
      <alignment/>
      <protection hidden="1"/>
    </xf>
    <xf numFmtId="14" fontId="15" fillId="0" borderId="0" xfId="19" applyNumberFormat="1" applyFont="1" applyProtection="1">
      <alignment/>
      <protection hidden="1"/>
    </xf>
    <xf numFmtId="0" fontId="21" fillId="0" borderId="20" xfId="19" applyNumberFormat="1" applyFont="1" applyBorder="1" applyAlignment="1" applyProtection="1">
      <alignment horizontal="center" vertical="center" wrapText="1"/>
      <protection hidden="1"/>
    </xf>
    <xf numFmtId="0" fontId="21" fillId="0" borderId="21" xfId="19" applyFont="1" applyBorder="1" applyAlignment="1" applyProtection="1">
      <alignment horizontal="center" vertical="center" wrapText="1"/>
      <protection hidden="1"/>
    </xf>
    <xf numFmtId="166" fontId="21" fillId="0" borderId="21" xfId="19" applyNumberFormat="1" applyFont="1" applyBorder="1" applyAlignment="1" applyProtection="1">
      <alignment horizontal="center" vertical="center" wrapText="1"/>
      <protection hidden="1"/>
    </xf>
    <xf numFmtId="10" fontId="21" fillId="0" borderId="22" xfId="19" applyNumberFormat="1" applyFont="1" applyBorder="1" applyAlignment="1" applyProtection="1">
      <alignment horizontal="center" vertical="center" wrapText="1"/>
      <protection hidden="1"/>
    </xf>
    <xf numFmtId="0" fontId="21" fillId="2" borderId="23" xfId="19" applyFont="1" applyFill="1" applyBorder="1" applyAlignment="1" applyProtection="1">
      <alignment horizontal="center" vertical="center" wrapText="1"/>
      <protection hidden="1"/>
    </xf>
    <xf numFmtId="0" fontId="21" fillId="0" borderId="0" xfId="19" applyFont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/>
      <protection hidden="1"/>
    </xf>
    <xf numFmtId="0" fontId="23" fillId="0" borderId="0" xfId="0" applyFont="1" applyAlignment="1" applyProtection="1">
      <alignment/>
      <protection hidden="1"/>
    </xf>
    <xf numFmtId="0" fontId="23" fillId="0" borderId="0" xfId="0" applyFont="1" applyBorder="1" applyAlignment="1" applyProtection="1">
      <alignment/>
      <protection hidden="1"/>
    </xf>
    <xf numFmtId="0" fontId="13" fillId="0" borderId="24" xfId="0" applyFont="1" applyBorder="1" applyAlignment="1" applyProtection="1">
      <alignment/>
      <protection hidden="1"/>
    </xf>
    <xf numFmtId="0" fontId="23" fillId="0" borderId="0" xfId="0" applyNumberFormat="1" applyFont="1" applyAlignment="1" applyProtection="1">
      <alignment/>
      <protection hidden="1"/>
    </xf>
    <xf numFmtId="0" fontId="13" fillId="3" borderId="24" xfId="0" applyFont="1" applyFill="1" applyBorder="1" applyAlignment="1" applyProtection="1">
      <alignment/>
      <protection hidden="1"/>
    </xf>
    <xf numFmtId="0" fontId="13" fillId="0" borderId="0" xfId="0" applyFont="1" applyBorder="1" applyAlignment="1" applyProtection="1">
      <alignment/>
      <protection hidden="1"/>
    </xf>
    <xf numFmtId="0" fontId="1" fillId="0" borderId="0" xfId="0" applyFont="1" applyAlignment="1" applyProtection="1">
      <alignment horizontal="right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168" fontId="0" fillId="0" borderId="0" xfId="0" applyNumberFormat="1" applyAlignment="1" applyProtection="1">
      <alignment horizontal="center"/>
      <protection hidden="1"/>
    </xf>
    <xf numFmtId="0" fontId="1" fillId="0" borderId="0" xfId="0" applyFont="1" applyAlignment="1" applyProtection="1">
      <alignment horizontal="right"/>
      <protection hidden="1"/>
    </xf>
    <xf numFmtId="4" fontId="0" fillId="3" borderId="13" xfId="0" applyNumberFormat="1" applyFill="1" applyBorder="1" applyAlignment="1" applyProtection="1">
      <alignment horizontal="center"/>
      <protection hidden="1"/>
    </xf>
    <xf numFmtId="1" fontId="14" fillId="3" borderId="17" xfId="0" applyNumberFormat="1" applyFont="1" applyFill="1" applyBorder="1" applyAlignment="1" applyProtection="1">
      <alignment horizontal="center" vertical="center" wrapText="1"/>
      <protection hidden="1"/>
    </xf>
    <xf numFmtId="167" fontId="14" fillId="0" borderId="17" xfId="0" applyNumberFormat="1" applyFont="1" applyFill="1" applyBorder="1" applyAlignment="1" applyProtection="1">
      <alignment horizontal="center" vertical="center" wrapText="1"/>
      <protection hidden="1"/>
    </xf>
    <xf numFmtId="164" fontId="14" fillId="0" borderId="18" xfId="0" applyNumberFormat="1" applyFont="1" applyBorder="1" applyAlignment="1" applyProtection="1">
      <alignment horizontal="center" vertical="center"/>
      <protection hidden="1"/>
    </xf>
    <xf numFmtId="167" fontId="14" fillId="0" borderId="9" xfId="0" applyNumberFormat="1" applyFont="1" applyFill="1" applyBorder="1" applyAlignment="1" applyProtection="1">
      <alignment horizontal="center" vertical="center" wrapText="1"/>
      <protection hidden="1"/>
    </xf>
    <xf numFmtId="167" fontId="14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4" fillId="0" borderId="9" xfId="0" applyNumberFormat="1" applyFont="1" applyFill="1" applyBorder="1" applyAlignment="1" applyProtection="1">
      <alignment horizontal="center" vertical="center"/>
      <protection hidden="1"/>
    </xf>
    <xf numFmtId="164" fontId="14" fillId="0" borderId="9" xfId="0" applyNumberFormat="1" applyFont="1" applyFill="1" applyBorder="1" applyAlignment="1" applyProtection="1">
      <alignment horizontal="center" vertical="center"/>
      <protection hidden="1"/>
    </xf>
    <xf numFmtId="0" fontId="29" fillId="0" borderId="25" xfId="0" applyFont="1" applyBorder="1" applyAlignment="1" applyProtection="1">
      <alignment/>
      <protection hidden="1"/>
    </xf>
    <xf numFmtId="0" fontId="14" fillId="0" borderId="0" xfId="0" applyNumberFormat="1" applyFont="1" applyFill="1" applyBorder="1" applyAlignment="1" applyProtection="1">
      <alignment horizontal="center" vertical="center"/>
      <protection hidden="1"/>
    </xf>
    <xf numFmtId="164" fontId="14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/>
      <protection hidden="1"/>
    </xf>
    <xf numFmtId="0" fontId="6" fillId="0" borderId="1" xfId="0" applyNumberFormat="1" applyFont="1" applyBorder="1" applyAlignment="1" applyProtection="1">
      <alignment horizontal="center" vertical="center"/>
      <protection hidden="1"/>
    </xf>
    <xf numFmtId="1" fontId="6" fillId="3" borderId="26" xfId="0" applyNumberFormat="1" applyFont="1" applyFill="1" applyBorder="1" applyAlignment="1" applyProtection="1">
      <alignment horizontal="center" vertical="center" wrapText="1"/>
      <protection hidden="1"/>
    </xf>
    <xf numFmtId="1" fontId="6" fillId="3" borderId="2" xfId="0" applyNumberFormat="1" applyFont="1" applyFill="1" applyBorder="1" applyAlignment="1" applyProtection="1">
      <alignment horizontal="center" vertical="center" wrapText="1"/>
      <protection hidden="1"/>
    </xf>
    <xf numFmtId="1" fontId="6" fillId="0" borderId="2" xfId="0" applyNumberFormat="1" applyFont="1" applyFill="1" applyBorder="1" applyAlignment="1" applyProtection="1">
      <alignment horizontal="center" vertical="center" wrapText="1"/>
      <protection hidden="1"/>
    </xf>
    <xf numFmtId="167" fontId="6" fillId="0" borderId="2" xfId="0" applyNumberFormat="1" applyFont="1" applyFill="1" applyBorder="1" applyAlignment="1" applyProtection="1">
      <alignment horizontal="center" vertical="center" wrapText="1"/>
      <protection hidden="1"/>
    </xf>
    <xf numFmtId="164" fontId="6" fillId="0" borderId="3" xfId="0" applyNumberFormat="1" applyFont="1" applyBorder="1" applyAlignment="1" applyProtection="1">
      <alignment horizontal="center" vertical="center"/>
      <protection hidden="1"/>
    </xf>
    <xf numFmtId="0" fontId="6" fillId="0" borderId="10" xfId="0" applyNumberFormat="1" applyFont="1" applyBorder="1" applyAlignment="1" applyProtection="1">
      <alignment horizontal="center" vertical="center"/>
      <protection hidden="1"/>
    </xf>
    <xf numFmtId="1" fontId="6" fillId="3" borderId="11" xfId="0" applyNumberFormat="1" applyFont="1" applyFill="1" applyBorder="1" applyAlignment="1" applyProtection="1">
      <alignment horizontal="center" vertical="center" wrapText="1"/>
      <protection hidden="1"/>
    </xf>
    <xf numFmtId="1" fontId="6" fillId="3" borderId="12" xfId="0" applyNumberFormat="1" applyFont="1" applyFill="1" applyBorder="1" applyAlignment="1" applyProtection="1">
      <alignment horizontal="center" vertical="center" wrapText="1"/>
      <protection hidden="1"/>
    </xf>
    <xf numFmtId="1" fontId="6" fillId="0" borderId="13" xfId="0" applyNumberFormat="1" applyFont="1" applyFill="1" applyBorder="1" applyAlignment="1" applyProtection="1">
      <alignment horizontal="center" vertical="center" wrapText="1"/>
      <protection hidden="1"/>
    </xf>
    <xf numFmtId="167" fontId="6" fillId="0" borderId="12" xfId="0" applyNumberFormat="1" applyFont="1" applyFill="1" applyBorder="1" applyAlignment="1" applyProtection="1">
      <alignment horizontal="center" vertical="center" wrapText="1"/>
      <protection hidden="1"/>
    </xf>
    <xf numFmtId="164" fontId="6" fillId="0" borderId="14" xfId="0" applyNumberFormat="1" applyFont="1" applyBorder="1" applyAlignment="1" applyProtection="1">
      <alignment horizontal="center" vertical="center"/>
      <protection hidden="1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0" fontId="6" fillId="0" borderId="2" xfId="0" applyFont="1" applyFill="1" applyBorder="1" applyAlignment="1" applyProtection="1">
      <alignment horizontal="center" vertical="center" wrapText="1"/>
      <protection hidden="1"/>
    </xf>
    <xf numFmtId="0" fontId="6" fillId="3" borderId="2" xfId="0" applyFont="1" applyFill="1" applyBorder="1" applyAlignment="1" applyProtection="1">
      <alignment horizontal="center" vertical="center" wrapText="1"/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0" fontId="6" fillId="0" borderId="10" xfId="0" applyFont="1" applyFill="1" applyBorder="1" applyAlignment="1" applyProtection="1">
      <alignment horizontal="center" vertical="center" wrapText="1"/>
      <protection hidden="1"/>
    </xf>
    <xf numFmtId="0" fontId="6" fillId="0" borderId="13" xfId="0" applyFont="1" applyFill="1" applyBorder="1" applyAlignment="1" applyProtection="1">
      <alignment horizontal="center" vertical="center" wrapText="1"/>
      <protection hidden="1"/>
    </xf>
    <xf numFmtId="0" fontId="6" fillId="3" borderId="13" xfId="0" applyFont="1" applyFill="1" applyBorder="1" applyAlignment="1" applyProtection="1">
      <alignment horizontal="center" vertical="center" wrapText="1"/>
      <protection hidden="1"/>
    </xf>
    <xf numFmtId="0" fontId="5" fillId="0" borderId="15" xfId="0" applyFont="1" applyBorder="1" applyAlignment="1" applyProtection="1">
      <alignment horizontal="center" vertical="center"/>
      <protection hidden="1"/>
    </xf>
    <xf numFmtId="1" fontId="18" fillId="0" borderId="16" xfId="0" applyNumberFormat="1" applyFont="1" applyBorder="1" applyAlignment="1" applyProtection="1">
      <alignment horizontal="center" vertical="center"/>
      <protection hidden="1"/>
    </xf>
    <xf numFmtId="1" fontId="18" fillId="0" borderId="17" xfId="0" applyNumberFormat="1" applyFont="1" applyBorder="1" applyAlignment="1" applyProtection="1">
      <alignment horizontal="center" vertical="center"/>
      <protection hidden="1"/>
    </xf>
    <xf numFmtId="166" fontId="18" fillId="4" borderId="18" xfId="0" applyNumberFormat="1" applyFont="1" applyFill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shrinkToFit="1"/>
      <protection hidden="1"/>
    </xf>
    <xf numFmtId="4" fontId="18" fillId="0" borderId="27" xfId="0" applyNumberFormat="1" applyFont="1" applyBorder="1" applyAlignment="1" applyProtection="1">
      <alignment horizontal="center" vertical="center"/>
      <protection hidden="1"/>
    </xf>
    <xf numFmtId="164" fontId="18" fillId="3" borderId="17" xfId="0" applyNumberFormat="1" applyFont="1" applyFill="1" applyBorder="1" applyAlignment="1" applyProtection="1">
      <alignment horizontal="center" vertical="center"/>
      <protection hidden="1"/>
    </xf>
    <xf numFmtId="10" fontId="18" fillId="4" borderId="28" xfId="0" applyNumberFormat="1" applyFont="1" applyFill="1" applyBorder="1" applyAlignment="1" applyProtection="1">
      <alignment horizontal="center" vertical="center"/>
      <protection hidden="1"/>
    </xf>
    <xf numFmtId="0" fontId="4" fillId="4" borderId="4" xfId="19" applyFont="1" applyFill="1" applyBorder="1" applyAlignment="1" applyProtection="1">
      <alignment horizontal="center" vertical="center" wrapText="1"/>
      <protection hidden="1"/>
    </xf>
    <xf numFmtId="0" fontId="4" fillId="4" borderId="6" xfId="19" applyFont="1" applyFill="1" applyBorder="1" applyAlignment="1" applyProtection="1">
      <alignment horizontal="center" vertical="center" wrapText="1"/>
      <protection hidden="1"/>
    </xf>
    <xf numFmtId="0" fontId="4" fillId="4" borderId="7" xfId="19" applyFont="1" applyFill="1" applyBorder="1" applyAlignment="1" applyProtection="1">
      <alignment horizontal="center" vertical="center" wrapText="1"/>
      <protection hidden="1"/>
    </xf>
    <xf numFmtId="0" fontId="4" fillId="4" borderId="29" xfId="19" applyFont="1" applyFill="1" applyBorder="1" applyAlignment="1" applyProtection="1">
      <alignment horizontal="center" vertical="center" wrapText="1"/>
      <protection hidden="1"/>
    </xf>
    <xf numFmtId="166" fontId="4" fillId="4" borderId="29" xfId="19" applyNumberFormat="1" applyFont="1" applyFill="1" applyBorder="1" applyAlignment="1" applyProtection="1">
      <alignment horizontal="center" vertical="center" wrapText="1"/>
      <protection hidden="1"/>
    </xf>
    <xf numFmtId="10" fontId="4" fillId="4" borderId="29" xfId="19" applyNumberFormat="1" applyFont="1" applyFill="1" applyBorder="1" applyAlignment="1" applyProtection="1">
      <alignment horizontal="center" vertical="center" wrapText="1"/>
      <protection hidden="1"/>
    </xf>
    <xf numFmtId="15" fontId="30" fillId="0" borderId="1" xfId="19" applyNumberFormat="1" applyFont="1" applyBorder="1" applyAlignment="1" applyProtection="1">
      <alignment horizontal="center" vertical="center" wrapText="1"/>
      <protection hidden="1"/>
    </xf>
    <xf numFmtId="0" fontId="30" fillId="0" borderId="2" xfId="19" applyFont="1" applyBorder="1" applyAlignment="1" applyProtection="1">
      <alignment horizontal="center" vertical="center" wrapText="1"/>
      <protection hidden="1"/>
    </xf>
    <xf numFmtId="166" fontId="30" fillId="0" borderId="2" xfId="19" applyNumberFormat="1" applyFont="1" applyBorder="1" applyAlignment="1" applyProtection="1">
      <alignment horizontal="center" vertical="center" wrapText="1"/>
      <protection hidden="1"/>
    </xf>
    <xf numFmtId="10" fontId="30" fillId="0" borderId="3" xfId="19" applyNumberFormat="1" applyFont="1" applyBorder="1" applyAlignment="1" applyProtection="1">
      <alignment horizontal="center" vertical="center" wrapText="1"/>
      <protection hidden="1"/>
    </xf>
    <xf numFmtId="15" fontId="30" fillId="0" borderId="10" xfId="19" applyNumberFormat="1" applyFont="1" applyBorder="1" applyAlignment="1" applyProtection="1">
      <alignment horizontal="center" vertical="center" wrapText="1"/>
      <protection hidden="1"/>
    </xf>
    <xf numFmtId="0" fontId="30" fillId="0" borderId="13" xfId="19" applyFont="1" applyBorder="1" applyAlignment="1" applyProtection="1">
      <alignment horizontal="center" vertical="center" wrapText="1"/>
      <protection hidden="1"/>
    </xf>
    <xf numFmtId="166" fontId="30" fillId="0" borderId="13" xfId="19" applyNumberFormat="1" applyFont="1" applyBorder="1" applyAlignment="1" applyProtection="1">
      <alignment horizontal="center" vertical="center" wrapText="1"/>
      <protection hidden="1"/>
    </xf>
    <xf numFmtId="10" fontId="30" fillId="0" borderId="15" xfId="19" applyNumberFormat="1" applyFont="1" applyBorder="1" applyAlignment="1" applyProtection="1">
      <alignment horizontal="center" vertical="center" wrapText="1"/>
      <protection hidden="1"/>
    </xf>
    <xf numFmtId="15" fontId="31" fillId="0" borderId="10" xfId="19" applyNumberFormat="1" applyFont="1" applyBorder="1" applyAlignment="1" applyProtection="1">
      <alignment horizontal="center" vertical="center" wrapText="1"/>
      <protection hidden="1"/>
    </xf>
    <xf numFmtId="0" fontId="31" fillId="0" borderId="13" xfId="19" applyFont="1" applyBorder="1" applyAlignment="1" applyProtection="1">
      <alignment horizontal="center" vertical="center" wrapText="1"/>
      <protection hidden="1"/>
    </xf>
    <xf numFmtId="166" fontId="31" fillId="0" borderId="13" xfId="19" applyNumberFormat="1" applyFont="1" applyBorder="1" applyAlignment="1" applyProtection="1">
      <alignment horizontal="center" vertical="center" wrapText="1"/>
      <protection hidden="1"/>
    </xf>
    <xf numFmtId="10" fontId="31" fillId="0" borderId="15" xfId="19" applyNumberFormat="1" applyFont="1" applyBorder="1" applyAlignment="1" applyProtection="1">
      <alignment horizontal="center" vertical="center" wrapText="1"/>
      <protection hidden="1"/>
    </xf>
    <xf numFmtId="0" fontId="0" fillId="3" borderId="13" xfId="0" applyFill="1" applyBorder="1" applyAlignment="1" applyProtection="1">
      <alignment horizontal="center"/>
      <protection hidden="1"/>
    </xf>
    <xf numFmtId="167" fontId="0" fillId="0" borderId="15" xfId="0" applyNumberFormat="1" applyBorder="1" applyAlignment="1" applyProtection="1">
      <alignment/>
      <protection hidden="1"/>
    </xf>
    <xf numFmtId="4" fontId="0" fillId="3" borderId="17" xfId="0" applyNumberFormat="1" applyFill="1" applyBorder="1" applyAlignment="1" applyProtection="1">
      <alignment horizontal="center"/>
      <protection hidden="1"/>
    </xf>
    <xf numFmtId="0" fontId="0" fillId="3" borderId="17" xfId="0" applyFill="1" applyBorder="1" applyAlignment="1" applyProtection="1">
      <alignment horizontal="center"/>
      <protection hidden="1"/>
    </xf>
    <xf numFmtId="167" fontId="0" fillId="0" borderId="18" xfId="0" applyNumberFormat="1" applyBorder="1" applyAlignment="1" applyProtection="1">
      <alignment/>
      <protection hidden="1"/>
    </xf>
    <xf numFmtId="0" fontId="1" fillId="0" borderId="2" xfId="0" applyFont="1" applyBorder="1" applyAlignment="1" applyProtection="1">
      <alignment/>
      <protection hidden="1"/>
    </xf>
    <xf numFmtId="0" fontId="1" fillId="0" borderId="3" xfId="0" applyFont="1" applyBorder="1" applyAlignment="1" applyProtection="1">
      <alignment/>
      <protection hidden="1"/>
    </xf>
    <xf numFmtId="0" fontId="1" fillId="0" borderId="1" xfId="0" applyFont="1" applyBorder="1" applyAlignment="1" applyProtection="1">
      <alignment horizontal="center"/>
      <protection hidden="1"/>
    </xf>
    <xf numFmtId="0" fontId="1" fillId="0" borderId="3" xfId="0" applyFont="1" applyBorder="1" applyAlignment="1" applyProtection="1">
      <alignment horizontal="center"/>
      <protection hidden="1"/>
    </xf>
    <xf numFmtId="0" fontId="1" fillId="0" borderId="0" xfId="0" applyFont="1" applyAlignment="1" applyProtection="1">
      <alignment/>
      <protection hidden="1"/>
    </xf>
    <xf numFmtId="0" fontId="1" fillId="3" borderId="10" xfId="0" applyFont="1" applyFill="1" applyBorder="1" applyAlignment="1" applyProtection="1">
      <alignment/>
      <protection hidden="1"/>
    </xf>
    <xf numFmtId="0" fontId="1" fillId="3" borderId="15" xfId="0" applyFont="1" applyFill="1" applyBorder="1" applyAlignment="1" applyProtection="1">
      <alignment/>
      <protection hidden="1"/>
    </xf>
    <xf numFmtId="0" fontId="1" fillId="3" borderId="16" xfId="0" applyFont="1" applyFill="1" applyBorder="1" applyAlignment="1" applyProtection="1">
      <alignment/>
      <protection hidden="1"/>
    </xf>
    <xf numFmtId="0" fontId="1" fillId="3" borderId="18" xfId="0" applyFont="1" applyFill="1" applyBorder="1" applyAlignment="1" applyProtection="1">
      <alignment/>
      <protection hidden="1"/>
    </xf>
    <xf numFmtId="4" fontId="1" fillId="3" borderId="13" xfId="0" applyNumberFormat="1" applyFont="1" applyFill="1" applyBorder="1" applyAlignment="1" applyProtection="1">
      <alignment horizontal="center"/>
      <protection hidden="1"/>
    </xf>
    <xf numFmtId="0" fontId="1" fillId="3" borderId="13" xfId="0" applyFont="1" applyFill="1" applyBorder="1" applyAlignment="1" applyProtection="1">
      <alignment horizontal="center"/>
      <protection hidden="1"/>
    </xf>
    <xf numFmtId="167" fontId="1" fillId="0" borderId="15" xfId="0" applyNumberFormat="1" applyFont="1" applyBorder="1" applyAlignment="1" applyProtection="1">
      <alignment horizontal="center"/>
      <protection hidden="1"/>
    </xf>
    <xf numFmtId="14" fontId="1" fillId="5" borderId="24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NumberFormat="1" applyFont="1" applyBorder="1" applyAlignment="1" applyProtection="1">
      <alignment horizontal="center"/>
      <protection hidden="1"/>
    </xf>
    <xf numFmtId="0" fontId="7" fillId="0" borderId="0" xfId="0" applyFont="1" applyAlignment="1" applyProtection="1">
      <alignment/>
      <protection hidden="1"/>
    </xf>
    <xf numFmtId="0" fontId="12" fillId="0" borderId="0" xfId="0" applyFont="1" applyBorder="1" applyAlignment="1" applyProtection="1">
      <alignment horizontal="center"/>
      <protection hidden="1"/>
    </xf>
    <xf numFmtId="0" fontId="12" fillId="0" borderId="0" xfId="0" applyFont="1" applyAlignment="1" applyProtection="1">
      <alignment/>
      <protection hidden="1"/>
    </xf>
    <xf numFmtId="0" fontId="26" fillId="0" borderId="0" xfId="0" applyFont="1" applyAlignment="1" applyProtection="1">
      <alignment horizontal="center"/>
      <protection hidden="1"/>
    </xf>
    <xf numFmtId="0" fontId="27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19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28" fillId="0" borderId="8" xfId="0" applyFont="1" applyFill="1" applyBorder="1" applyAlignment="1" applyProtection="1">
      <alignment horizontal="center" vertical="center" wrapText="1"/>
      <protection hidden="1"/>
    </xf>
    <xf numFmtId="0" fontId="8" fillId="0" borderId="5" xfId="0" applyFont="1" applyBorder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horizontal="left"/>
      <protection hidden="1"/>
    </xf>
    <xf numFmtId="0" fontId="6" fillId="0" borderId="0" xfId="0" applyFont="1" applyAlignment="1" applyProtection="1">
      <alignment horizontal="left" shrinkToFit="1"/>
      <protection hidden="1"/>
    </xf>
    <xf numFmtId="0" fontId="15" fillId="0" borderId="0" xfId="0" applyFont="1" applyAlignment="1" applyProtection="1">
      <alignment shrinkToFit="1"/>
      <protection hidden="1"/>
    </xf>
    <xf numFmtId="0" fontId="0" fillId="0" borderId="0" xfId="0" applyAlignment="1" applyProtection="1">
      <alignment shrinkToFit="1"/>
      <protection hidden="1"/>
    </xf>
    <xf numFmtId="0" fontId="6" fillId="0" borderId="26" xfId="0" applyFont="1" applyBorder="1" applyAlignment="1" applyProtection="1">
      <alignment horizontal="center" vertical="center" wrapText="1"/>
      <protection hidden="1"/>
    </xf>
    <xf numFmtId="0" fontId="6" fillId="0" borderId="30" xfId="0" applyFont="1" applyBorder="1" applyAlignment="1" applyProtection="1">
      <alignment horizontal="center" vertical="center" wrapText="1"/>
      <protection hidden="1"/>
    </xf>
    <xf numFmtId="1" fontId="18" fillId="0" borderId="31" xfId="0" applyNumberFormat="1" applyFont="1" applyBorder="1" applyAlignment="1" applyProtection="1">
      <alignment horizontal="center" vertical="center"/>
      <protection hidden="1"/>
    </xf>
    <xf numFmtId="0" fontId="19" fillId="0" borderId="0" xfId="19" applyFont="1" applyAlignment="1" applyProtection="1">
      <alignment horizontal="center" vertical="center" wrapText="1"/>
      <protection hidden="1"/>
    </xf>
    <xf numFmtId="0" fontId="24" fillId="0" borderId="32" xfId="19" applyFont="1" applyBorder="1" applyAlignment="1" applyProtection="1">
      <alignment horizontal="center" vertical="center" wrapText="1"/>
      <protection hidden="1"/>
    </xf>
    <xf numFmtId="0" fontId="1" fillId="0" borderId="33" xfId="0" applyFont="1" applyBorder="1" applyAlignment="1" applyProtection="1">
      <alignment horizontal="left"/>
      <protection hidden="1"/>
    </xf>
    <xf numFmtId="0" fontId="0" fillId="0" borderId="30" xfId="0" applyBorder="1" applyAlignment="1">
      <alignment/>
    </xf>
    <xf numFmtId="49" fontId="1" fillId="3" borderId="34" xfId="0" applyNumberFormat="1" applyFont="1" applyFill="1" applyBorder="1" applyAlignment="1" applyProtection="1">
      <alignment horizontal="left" vertical="center"/>
      <protection hidden="1"/>
    </xf>
    <xf numFmtId="49" fontId="1" fillId="3" borderId="35" xfId="0" applyNumberFormat="1" applyFont="1" applyFill="1" applyBorder="1" applyAlignment="1" applyProtection="1">
      <alignment horizontal="left" vertical="center"/>
      <protection hidden="1"/>
    </xf>
    <xf numFmtId="49" fontId="1" fillId="3" borderId="36" xfId="0" applyNumberFormat="1" applyFont="1" applyFill="1" applyBorder="1" applyAlignment="1" applyProtection="1">
      <alignment horizontal="left" vertical="center"/>
      <protection hidden="1"/>
    </xf>
    <xf numFmtId="0" fontId="0" fillId="3" borderId="10" xfId="0" applyFill="1" applyBorder="1" applyAlignment="1" applyProtection="1">
      <alignment/>
      <protection hidden="1"/>
    </xf>
    <xf numFmtId="0" fontId="0" fillId="3" borderId="13" xfId="0" applyFill="1" applyBorder="1" applyAlignment="1" applyProtection="1">
      <alignment/>
      <protection hidden="1"/>
    </xf>
    <xf numFmtId="0" fontId="0" fillId="3" borderId="16" xfId="0" applyFill="1" applyBorder="1" applyAlignment="1" applyProtection="1">
      <alignment/>
      <protection hidden="1"/>
    </xf>
    <xf numFmtId="0" fontId="0" fillId="3" borderId="17" xfId="0" applyFill="1" applyBorder="1" applyAlignment="1" applyProtection="1">
      <alignment/>
      <protection hidden="1"/>
    </xf>
    <xf numFmtId="0" fontId="1" fillId="3" borderId="10" xfId="0" applyFont="1" applyFill="1" applyBorder="1" applyAlignment="1" applyProtection="1">
      <alignment/>
      <protection hidden="1"/>
    </xf>
    <xf numFmtId="0" fontId="1" fillId="3" borderId="13" xfId="0" applyFont="1" applyFill="1" applyBorder="1" applyAlignment="1" applyProtection="1">
      <alignment/>
      <protection hidden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AMF Draft Weekly Re-Cap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G22"/>
  <sheetViews>
    <sheetView showGridLines="0" tabSelected="1" workbookViewId="0" topLeftCell="A1">
      <selection activeCell="B16" sqref="B16"/>
    </sheetView>
  </sheetViews>
  <sheetFormatPr defaultColWidth="9.140625" defaultRowHeight="12.75"/>
  <cols>
    <col min="1" max="1" width="44.8515625" style="70" customWidth="1"/>
    <col min="2" max="2" width="61.28125" style="70" customWidth="1"/>
    <col min="3" max="3" width="25.421875" style="70" customWidth="1"/>
    <col min="4" max="4" width="22.00390625" style="70" customWidth="1"/>
    <col min="5" max="16384" width="9.140625" style="70" customWidth="1"/>
  </cols>
  <sheetData>
    <row r="1" spans="1:7" s="69" customFormat="1" ht="26.25">
      <c r="A1" s="155" t="str">
        <f>IF('Alcohol Controls Customize'!B1="","",'Alcohol Controls Customize'!B1)</f>
        <v>SAMPLE BAR</v>
      </c>
      <c r="B1" s="156"/>
      <c r="G1" s="70" t="s">
        <v>18</v>
      </c>
    </row>
    <row r="2" spans="1:7" ht="20.25">
      <c r="A2" s="157" t="s">
        <v>35</v>
      </c>
      <c r="B2" s="158"/>
      <c r="G2" s="70" t="s">
        <v>19</v>
      </c>
    </row>
    <row r="3" spans="1:7" ht="16.5" thickBot="1">
      <c r="A3" s="71"/>
      <c r="G3" s="70" t="s">
        <v>20</v>
      </c>
    </row>
    <row r="4" spans="1:4" ht="16.5" thickBot="1">
      <c r="A4" s="71" t="s">
        <v>16</v>
      </c>
      <c r="B4" s="72" t="str">
        <f>"Selected pouring date is "&amp;IF(D4="","NOT SPECIFIED",TEXT(INDEX('Alcohol Controls Customize'!I1:I20,D4,1),"dddd, mmmm d, yyyy"))</f>
        <v>Selected pouring date is Wednesday, February 2, 2005</v>
      </c>
      <c r="D4" s="73">
        <v>9</v>
      </c>
    </row>
    <row r="5" spans="1:4" ht="15.75">
      <c r="A5" s="71"/>
      <c r="D5" s="70">
        <v>1</v>
      </c>
    </row>
    <row r="6" ht="15.75">
      <c r="A6" s="71"/>
    </row>
    <row r="7" ht="15.75">
      <c r="B7" s="70" t="s">
        <v>21</v>
      </c>
    </row>
    <row r="8" ht="15.75"/>
    <row r="9" ht="15.75">
      <c r="A9" s="71"/>
    </row>
    <row r="10" ht="16.5" thickBot="1">
      <c r="A10" s="71"/>
    </row>
    <row r="11" spans="1:2" ht="16.5" thickBot="1">
      <c r="A11" s="71"/>
      <c r="B11" s="72" t="str">
        <f>"Selected shift is "&amp;IF(D5="","NOT SPECIFIED",INDEX('Cover Sheet'!G1:G3,D5,1))</f>
        <v>Selected shift is 1st Shift</v>
      </c>
    </row>
    <row r="12" ht="15.75">
      <c r="A12" s="71"/>
    </row>
    <row r="13" ht="15.75">
      <c r="A13" s="71"/>
    </row>
    <row r="14" spans="1:2" ht="15.75">
      <c r="A14" s="71"/>
      <c r="B14" s="71" t="s">
        <v>33</v>
      </c>
    </row>
    <row r="15" spans="1:2" ht="16.5" thickBot="1">
      <c r="A15" s="71"/>
      <c r="B15" s="71"/>
    </row>
    <row r="16" ht="16.5" thickBot="1">
      <c r="B16" s="74" t="s">
        <v>41</v>
      </c>
    </row>
    <row r="17" ht="15.75"/>
    <row r="18" ht="15.75"/>
    <row r="19" ht="15.75">
      <c r="A19" s="71"/>
    </row>
    <row r="20" ht="15.75">
      <c r="A20" s="71"/>
    </row>
    <row r="21" ht="15.75">
      <c r="A21" s="75" t="str">
        <f>"Version Date:  "&amp;TEXT('Alcohol Controls Customize'!G2,"m/d/yyyy")</f>
        <v>Version Date:  2/9/2005</v>
      </c>
    </row>
    <row r="22" ht="15.75">
      <c r="A22" s="71"/>
    </row>
  </sheetData>
  <sheetProtection password="D7E3" sheet="1" objects="1" scenarios="1"/>
  <mergeCells count="2">
    <mergeCell ref="A1:B1"/>
    <mergeCell ref="A2:B2"/>
  </mergeCells>
  <printOptions/>
  <pageMargins left="0.75" right="0.75" top="1" bottom="1" header="0.5" footer="0.5"/>
  <pageSetup fitToHeight="1" fitToWidth="1" horizontalDpi="300" verticalDpi="300" orientation="landscape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K249"/>
  <sheetViews>
    <sheetView zoomScale="40" zoomScaleNormal="40" workbookViewId="0" topLeftCell="A1">
      <pane ySplit="3" topLeftCell="BM4" activePane="bottomLeft" state="frozen"/>
      <selection pane="topLeft" activeCell="A1" sqref="A1"/>
      <selection pane="bottomLeft" activeCell="B11" sqref="B11"/>
    </sheetView>
  </sheetViews>
  <sheetFormatPr defaultColWidth="9.140625" defaultRowHeight="12.75"/>
  <cols>
    <col min="1" max="1" width="33.8515625" style="1" bestFit="1" customWidth="1"/>
    <col min="2" max="3" width="20.7109375" style="1" customWidth="1"/>
    <col min="4" max="4" width="19.7109375" style="1" bestFit="1" customWidth="1"/>
    <col min="5" max="5" width="25.28125" style="1" bestFit="1" customWidth="1"/>
    <col min="6" max="6" width="28.28125" style="1" bestFit="1" customWidth="1"/>
    <col min="7" max="7" width="9.28125" style="1" customWidth="1"/>
    <col min="8" max="8" width="31.00390625" style="1" bestFit="1" customWidth="1"/>
    <col min="9" max="9" width="27.57421875" style="1" bestFit="1" customWidth="1"/>
    <col min="10" max="10" width="29.421875" style="1" bestFit="1" customWidth="1"/>
    <col min="11" max="11" width="28.00390625" style="1" bestFit="1" customWidth="1"/>
    <col min="12" max="16384" width="9.140625" style="1" customWidth="1"/>
  </cols>
  <sheetData>
    <row r="1" spans="1:11" ht="45">
      <c r="A1" s="162" t="str">
        <f>IF('Alcohol Controls Customize'!B1="","",'Alcohol Controls Customize'!B1)</f>
        <v>SAMPLE BAR</v>
      </c>
      <c r="B1" s="162"/>
      <c r="C1" s="162"/>
      <c r="D1" s="162"/>
      <c r="E1" s="162"/>
      <c r="F1" s="162"/>
      <c r="G1" s="162"/>
      <c r="H1" s="163"/>
      <c r="I1" s="163"/>
      <c r="J1" s="163"/>
      <c r="K1" s="163"/>
    </row>
    <row r="2" spans="1:11" ht="37.5">
      <c r="A2" s="159" t="s">
        <v>22</v>
      </c>
      <c r="B2" s="159"/>
      <c r="C2" s="159"/>
      <c r="D2" s="159"/>
      <c r="E2" s="159"/>
      <c r="F2" s="159"/>
      <c r="G2" s="159"/>
      <c r="H2" s="160"/>
      <c r="I2" s="160"/>
      <c r="J2" s="161"/>
      <c r="K2" s="161"/>
    </row>
    <row r="3" spans="1:9" s="5" customFormat="1" ht="69" customHeight="1">
      <c r="A3" s="2" t="s">
        <v>37</v>
      </c>
      <c r="B3" s="167" t="str">
        <f>IF('Cover Sheet'!D4="","DATE NOT SPECIFIED",TEXT(INDEX('Alcohol Controls Customize'!I1:I20,'Cover Sheet'!D4,1),"dddd, mmmm d, yyyy"))&amp;", "&amp;IF('Cover Sheet'!D5="","SHIFT NOT SPECIFIED",INDEX('Cover Sheet'!G1:G3,'Cover Sheet'!D5,1))</f>
        <v>Wednesday, February 2, 2005, 1st Shift</v>
      </c>
      <c r="C3" s="168"/>
      <c r="D3" s="169"/>
      <c r="E3" s="169"/>
      <c r="F3" s="2" t="s">
        <v>1</v>
      </c>
      <c r="G3" s="166" t="str">
        <f>IF('Cover Sheet'!B16="","",'Cover Sheet'!B16)</f>
        <v>Jimmy</v>
      </c>
      <c r="H3" s="166"/>
      <c r="I3" s="166"/>
    </row>
    <row r="4" spans="1:6" s="5" customFormat="1" ht="56.25" customHeight="1" thickBot="1">
      <c r="A4" s="2"/>
      <c r="B4" s="3"/>
      <c r="C4" s="4"/>
      <c r="D4" s="6"/>
      <c r="E4" s="2"/>
      <c r="F4" s="3"/>
    </row>
    <row r="5" spans="1:10" s="5" customFormat="1" ht="126.75" customHeight="1">
      <c r="A5" s="7" t="s">
        <v>2</v>
      </c>
      <c r="B5" s="170" t="s">
        <v>3</v>
      </c>
      <c r="C5" s="171"/>
      <c r="D5" s="8" t="s">
        <v>29</v>
      </c>
      <c r="E5" s="9" t="s">
        <v>31</v>
      </c>
      <c r="H5" s="7" t="s">
        <v>30</v>
      </c>
      <c r="I5" s="8" t="s">
        <v>26</v>
      </c>
      <c r="J5" s="9" t="s">
        <v>28</v>
      </c>
    </row>
    <row r="6" spans="1:10" s="5" customFormat="1" ht="69.75" customHeight="1" thickBot="1">
      <c r="A6" s="112">
        <f>SUM(K11:K16)</f>
        <v>1319</v>
      </c>
      <c r="B6" s="172">
        <f>SUM(D11:D60)</f>
        <v>1378</v>
      </c>
      <c r="C6" s="88"/>
      <c r="D6" s="113">
        <f>A6-B6</f>
        <v>-59</v>
      </c>
      <c r="E6" s="114">
        <f>IF(B6=0,"",D6/B6)</f>
        <v>-0.04281567489114659</v>
      </c>
      <c r="F6" s="115"/>
      <c r="G6" s="115"/>
      <c r="H6" s="116">
        <f>SUM(F11:F60)</f>
        <v>47.397681451612904</v>
      </c>
      <c r="I6" s="117">
        <v>265</v>
      </c>
      <c r="J6" s="118">
        <f>IF(I6="","",H6/I6)</f>
        <v>0.1788591752891053</v>
      </c>
    </row>
    <row r="7" spans="1:5" s="12" customFormat="1" ht="56.25" customHeight="1" thickBot="1">
      <c r="A7" s="10"/>
      <c r="B7" s="11"/>
      <c r="C7" s="11"/>
      <c r="E7" s="13"/>
    </row>
    <row r="8" spans="1:11" s="18" customFormat="1" ht="81.75" customHeight="1" thickBot="1">
      <c r="A8" s="14" t="s">
        <v>0</v>
      </c>
      <c r="B8" s="164" t="s">
        <v>40</v>
      </c>
      <c r="C8" s="165"/>
      <c r="D8" s="15" t="s">
        <v>32</v>
      </c>
      <c r="E8" s="16" t="s">
        <v>23</v>
      </c>
      <c r="F8" s="17" t="s">
        <v>24</v>
      </c>
      <c r="H8" s="14" t="s">
        <v>27</v>
      </c>
      <c r="I8" s="19" t="s">
        <v>9</v>
      </c>
      <c r="J8" s="19" t="s">
        <v>15</v>
      </c>
      <c r="K8" s="20" t="s">
        <v>17</v>
      </c>
    </row>
    <row r="9" spans="1:11" s="18" customFormat="1" ht="56.25" customHeight="1" thickBot="1">
      <c r="A9" s="14" t="s">
        <v>25</v>
      </c>
      <c r="B9" s="21">
        <f>SUM(B11:B60)</f>
        <v>2231</v>
      </c>
      <c r="C9" s="21">
        <f>SUM(C11:C60)</f>
        <v>3609</v>
      </c>
      <c r="D9" s="21">
        <f>SUM(D11:D60)</f>
        <v>1378</v>
      </c>
      <c r="E9" s="22"/>
      <c r="F9" s="23">
        <f>SUM(F11:F60)</f>
        <v>47.397681451612904</v>
      </c>
      <c r="H9" s="14" t="s">
        <v>25</v>
      </c>
      <c r="I9" s="22"/>
      <c r="J9" s="22"/>
      <c r="K9" s="20">
        <f>SUM(K11:K16)</f>
        <v>1319</v>
      </c>
    </row>
    <row r="10" spans="1:11" s="25" customFormat="1" ht="22.5" customHeight="1" thickBot="1">
      <c r="A10" s="24"/>
      <c r="D10" s="26"/>
      <c r="E10" s="27"/>
      <c r="F10" s="28"/>
      <c r="H10" s="29"/>
      <c r="I10" s="30"/>
      <c r="J10" s="30"/>
      <c r="K10" s="29"/>
    </row>
    <row r="11" spans="1:11" s="18" customFormat="1" ht="56.25" customHeight="1">
      <c r="A11" s="92" t="str">
        <f>IF('Alcohol Controls Customize'!B12="","",'Alcohol Controls Customize'!B12)</f>
        <v>Miller Lite</v>
      </c>
      <c r="B11" s="93">
        <v>661</v>
      </c>
      <c r="C11" s="94">
        <v>914</v>
      </c>
      <c r="D11" s="95">
        <f>IF(AND(B11="",C11=""),"",(C11-B11))</f>
        <v>253</v>
      </c>
      <c r="E11" s="96">
        <f>IF('Alcohol Controls Customize'!F12=0,"",'Alcohol Controls Customize'!F12)</f>
        <v>0.03276209677419355</v>
      </c>
      <c r="F11" s="97">
        <f>IF(D11="","",D11*E11)</f>
        <v>8.288810483870968</v>
      </c>
      <c r="H11" s="104">
        <f>IF('Alcohol Controls Customize'!B4="","",'Alcohol Controls Customize'!B4)</f>
        <v>12</v>
      </c>
      <c r="I11" s="105">
        <f>IF('Alcohol Controls Customize'!C4="","",'Alcohol Controls Customize'!C4)</f>
        <v>11</v>
      </c>
      <c r="J11" s="106">
        <v>19</v>
      </c>
      <c r="K11" s="107">
        <f aca="true" t="shared" si="0" ref="K11:K16">IF(J11="","",I11*J11)</f>
        <v>209</v>
      </c>
    </row>
    <row r="12" spans="1:11" s="37" customFormat="1" ht="56.25" customHeight="1">
      <c r="A12" s="98" t="str">
        <f>IF('Alcohol Controls Customize'!B13="","",'Alcohol Controls Customize'!B13)</f>
        <v>Budwesier</v>
      </c>
      <c r="B12" s="99">
        <v>1087</v>
      </c>
      <c r="C12" s="100">
        <v>2074</v>
      </c>
      <c r="D12" s="101">
        <f aca="true" t="shared" si="1" ref="D12:D60">IF(AND(B12="",C12=""),"",(C12-B12))</f>
        <v>987</v>
      </c>
      <c r="E12" s="102">
        <f>IF('Alcohol Controls Customize'!F13=0,"",'Alcohol Controls Customize'!F13)</f>
        <v>0.034274193548387094</v>
      </c>
      <c r="F12" s="103">
        <f>IF(D12="","",D12*E12)</f>
        <v>33.828629032258064</v>
      </c>
      <c r="H12" s="108">
        <f>IF('Alcohol Controls Customize'!B5="","",'Alcohol Controls Customize'!B5)</f>
        <v>16</v>
      </c>
      <c r="I12" s="109">
        <f>IF('Alcohol Controls Customize'!C5="","",'Alcohol Controls Customize'!C5)</f>
        <v>15</v>
      </c>
      <c r="J12" s="110">
        <v>52</v>
      </c>
      <c r="K12" s="111">
        <f t="shared" si="0"/>
        <v>780</v>
      </c>
    </row>
    <row r="13" spans="1:11" s="42" customFormat="1" ht="56.25" customHeight="1">
      <c r="A13" s="98" t="str">
        <f>IF('Alcohol Controls Customize'!B14="","",'Alcohol Controls Customize'!B14)</f>
        <v>Coors Light</v>
      </c>
      <c r="B13" s="99">
        <v>296</v>
      </c>
      <c r="C13" s="100">
        <v>377</v>
      </c>
      <c r="D13" s="101">
        <f t="shared" si="1"/>
        <v>81</v>
      </c>
      <c r="E13" s="102">
        <f>IF('Alcohol Controls Customize'!F14=0,"",'Alcohol Controls Customize'!F14)</f>
        <v>0.03326612903225806</v>
      </c>
      <c r="F13" s="103">
        <f aca="true" t="shared" si="2" ref="F13:F60">IF(D13="","",D13*E13)</f>
        <v>2.694556451612903</v>
      </c>
      <c r="H13" s="108">
        <f>IF('Alcohol Controls Customize'!B6="","",'Alcohol Controls Customize'!B6)</f>
        <v>60</v>
      </c>
      <c r="I13" s="109">
        <f>IF('Alcohol Controls Customize'!C6="","",'Alcohol Controls Customize'!C6)</f>
        <v>55</v>
      </c>
      <c r="J13" s="110">
        <v>6</v>
      </c>
      <c r="K13" s="111">
        <f t="shared" si="0"/>
        <v>330</v>
      </c>
    </row>
    <row r="14" spans="1:11" s="43" customFormat="1" ht="56.25" customHeight="1">
      <c r="A14" s="98" t="str">
        <f>IF('Alcohol Controls Customize'!B15="","",'Alcohol Controls Customize'!B15)</f>
        <v>Guinness</v>
      </c>
      <c r="B14" s="99">
        <v>187</v>
      </c>
      <c r="C14" s="100">
        <v>244</v>
      </c>
      <c r="D14" s="101">
        <f t="shared" si="1"/>
        <v>57</v>
      </c>
      <c r="E14" s="102">
        <f>IF('Alcohol Controls Customize'!F15=0,"",'Alcohol Controls Customize'!F15)</f>
        <v>0.04536290322580645</v>
      </c>
      <c r="F14" s="103">
        <f t="shared" si="2"/>
        <v>2.585685483870968</v>
      </c>
      <c r="H14" s="38">
        <f>IF('Alcohol Controls Customize'!B7="","",'Alcohol Controls Customize'!B7)</f>
      </c>
      <c r="I14" s="39">
        <f>IF('Alcohol Controls Customize'!C7="","",'Alcohol Controls Customize'!C7)</f>
      </c>
      <c r="J14" s="40"/>
      <c r="K14" s="41">
        <f t="shared" si="0"/>
      </c>
    </row>
    <row r="15" spans="1:11" s="37" customFormat="1" ht="56.25" customHeight="1">
      <c r="A15" s="31">
        <f>IF('Alcohol Controls Customize'!B16="","",'Alcohol Controls Customize'!B16)</f>
      </c>
      <c r="B15" s="32"/>
      <c r="C15" s="33"/>
      <c r="D15" s="34">
        <f t="shared" si="1"/>
      </c>
      <c r="E15" s="35">
        <f>IF('Alcohol Controls Customize'!F16=0,"",'Alcohol Controls Customize'!F16)</f>
      </c>
      <c r="F15" s="36">
        <f t="shared" si="2"/>
      </c>
      <c r="H15" s="38">
        <f>IF('Alcohol Controls Customize'!B8="","",'Alcohol Controls Customize'!B8)</f>
      </c>
      <c r="I15" s="39">
        <f>IF('Alcohol Controls Customize'!C8="","",'Alcohol Controls Customize'!C8)</f>
      </c>
      <c r="J15" s="40"/>
      <c r="K15" s="41">
        <f t="shared" si="0"/>
      </c>
    </row>
    <row r="16" spans="1:11" s="44" customFormat="1" ht="56.25" customHeight="1" thickBot="1">
      <c r="A16" s="51">
        <f>IF('Alcohol Controls Customize'!B17="","",'Alcohol Controls Customize'!B17)</f>
      </c>
      <c r="B16" s="52"/>
      <c r="C16" s="81"/>
      <c r="D16" s="53">
        <f t="shared" si="1"/>
      </c>
      <c r="E16" s="82">
        <f>IF('Alcohol Controls Customize'!F17=0,"",'Alcohol Controls Customize'!F17)</f>
      </c>
      <c r="F16" s="83">
        <f t="shared" si="2"/>
      </c>
      <c r="H16" s="45">
        <f>IF('Alcohol Controls Customize'!B9="","",'Alcohol Controls Customize'!B9)</f>
      </c>
      <c r="I16" s="46">
        <f>IF('Alcohol Controls Customize'!C9="","",'Alcohol Controls Customize'!C9)</f>
      </c>
      <c r="J16" s="47"/>
      <c r="K16" s="48">
        <f t="shared" si="0"/>
      </c>
    </row>
    <row r="17" spans="1:6" ht="56.25" customHeight="1">
      <c r="A17" s="86">
        <f>IF('Alcohol Controls Customize'!B18="","",'Alcohol Controls Customize'!B18)</f>
      </c>
      <c r="B17" s="54"/>
      <c r="C17" s="54"/>
      <c r="D17" s="54">
        <f t="shared" si="1"/>
      </c>
      <c r="E17" s="84">
        <f>IF('Alcohol Controls Customize'!F18=0,"",'Alcohol Controls Customize'!F18)</f>
      </c>
      <c r="F17" s="87">
        <f t="shared" si="2"/>
      </c>
    </row>
    <row r="18" spans="1:6" ht="56.25" customHeight="1">
      <c r="A18" s="89">
        <f>IF('Alcohol Controls Customize'!B19="","",'Alcohol Controls Customize'!B19)</f>
      </c>
      <c r="B18" s="50"/>
      <c r="C18" s="50"/>
      <c r="D18" s="50">
        <f t="shared" si="1"/>
      </c>
      <c r="E18" s="85">
        <f>IF('Alcohol Controls Customize'!F19=0,"",'Alcohol Controls Customize'!F19)</f>
      </c>
      <c r="F18" s="90">
        <f t="shared" si="2"/>
      </c>
    </row>
    <row r="19" spans="1:6" s="49" customFormat="1" ht="56.25" customHeight="1">
      <c r="A19" s="89">
        <f>IF('Alcohol Controls Customize'!B20="","",'Alcohol Controls Customize'!B20)</f>
      </c>
      <c r="B19" s="50"/>
      <c r="C19" s="50"/>
      <c r="D19" s="50">
        <f t="shared" si="1"/>
      </c>
      <c r="E19" s="85">
        <f>IF('Alcohol Controls Customize'!F20=0,"",'Alcohol Controls Customize'!F20)</f>
      </c>
      <c r="F19" s="90">
        <f t="shared" si="2"/>
      </c>
    </row>
    <row r="20" spans="1:7" ht="56.25" customHeight="1">
      <c r="A20" s="89">
        <f>IF('Alcohol Controls Customize'!B21="","",'Alcohol Controls Customize'!B21)</f>
      </c>
      <c r="B20" s="50"/>
      <c r="C20" s="50"/>
      <c r="D20" s="50">
        <f t="shared" si="1"/>
      </c>
      <c r="E20" s="85">
        <f>IF('Alcohol Controls Customize'!F21=0,"",'Alcohol Controls Customize'!F21)</f>
      </c>
      <c r="F20" s="90">
        <f t="shared" si="2"/>
      </c>
      <c r="G20" s="50"/>
    </row>
    <row r="21" spans="1:7" ht="56.25" customHeight="1">
      <c r="A21" s="89">
        <f>IF('Alcohol Controls Customize'!B22="","",'Alcohol Controls Customize'!B22)</f>
      </c>
      <c r="B21" s="50"/>
      <c r="C21" s="50"/>
      <c r="D21" s="50">
        <f t="shared" si="1"/>
      </c>
      <c r="E21" s="85">
        <f>IF('Alcohol Controls Customize'!F22=0,"",'Alcohol Controls Customize'!F22)</f>
      </c>
      <c r="F21" s="90">
        <f t="shared" si="2"/>
      </c>
      <c r="G21" s="50"/>
    </row>
    <row r="22" spans="1:6" ht="56.25" customHeight="1">
      <c r="A22" s="89">
        <f>IF('Alcohol Controls Customize'!B23="","",'Alcohol Controls Customize'!B23)</f>
      </c>
      <c r="B22" s="50"/>
      <c r="C22" s="50"/>
      <c r="D22" s="50">
        <f t="shared" si="1"/>
      </c>
      <c r="E22" s="85">
        <f>IF('Alcohol Controls Customize'!F23=0,"",'Alcohol Controls Customize'!F23)</f>
      </c>
      <c r="F22" s="90">
        <f t="shared" si="2"/>
      </c>
    </row>
    <row r="23" spans="1:6" ht="56.25" customHeight="1">
      <c r="A23" s="89">
        <f>IF('Alcohol Controls Customize'!B24="","",'Alcohol Controls Customize'!B24)</f>
      </c>
      <c r="B23" s="50"/>
      <c r="C23" s="50"/>
      <c r="D23" s="50">
        <f t="shared" si="1"/>
      </c>
      <c r="E23" s="85">
        <f>IF('Alcohol Controls Customize'!F24=0,"",'Alcohol Controls Customize'!F24)</f>
      </c>
      <c r="F23" s="90">
        <f t="shared" si="2"/>
      </c>
    </row>
    <row r="24" spans="1:6" ht="56.25" customHeight="1">
      <c r="A24" s="89">
        <f>IF('Alcohol Controls Customize'!B25="","",'Alcohol Controls Customize'!B25)</f>
      </c>
      <c r="B24" s="50"/>
      <c r="C24" s="50"/>
      <c r="D24" s="50">
        <f t="shared" si="1"/>
      </c>
      <c r="E24" s="85">
        <f>IF('Alcohol Controls Customize'!F25=0,"",'Alcohol Controls Customize'!F25)</f>
      </c>
      <c r="F24" s="90">
        <f t="shared" si="2"/>
      </c>
    </row>
    <row r="25" spans="1:6" ht="56.25" customHeight="1">
      <c r="A25" s="89">
        <f>IF('Alcohol Controls Customize'!B26="","",'Alcohol Controls Customize'!B26)</f>
      </c>
      <c r="B25" s="50"/>
      <c r="C25" s="50"/>
      <c r="D25" s="50">
        <f t="shared" si="1"/>
      </c>
      <c r="E25" s="85">
        <f>IF('Alcohol Controls Customize'!F26=0,"",'Alcohol Controls Customize'!F26)</f>
      </c>
      <c r="F25" s="90">
        <f t="shared" si="2"/>
      </c>
    </row>
    <row r="26" spans="1:6" ht="56.25" customHeight="1">
      <c r="A26" s="89">
        <f>IF('Alcohol Controls Customize'!B27="","",'Alcohol Controls Customize'!B27)</f>
      </c>
      <c r="B26" s="50"/>
      <c r="C26" s="50"/>
      <c r="D26" s="50">
        <f t="shared" si="1"/>
      </c>
      <c r="E26" s="85">
        <f>IF('Alcohol Controls Customize'!F27=0,"",'Alcohol Controls Customize'!F27)</f>
      </c>
      <c r="F26" s="90">
        <f t="shared" si="2"/>
      </c>
    </row>
    <row r="27" spans="1:6" ht="56.25" customHeight="1">
      <c r="A27" s="89">
        <f>IF('Alcohol Controls Customize'!B28="","",'Alcohol Controls Customize'!B28)</f>
      </c>
      <c r="B27" s="50"/>
      <c r="C27" s="50"/>
      <c r="D27" s="50">
        <f t="shared" si="1"/>
      </c>
      <c r="E27" s="85">
        <f>IF('Alcohol Controls Customize'!F28=0,"",'Alcohol Controls Customize'!F28)</f>
      </c>
      <c r="F27" s="90">
        <f t="shared" si="2"/>
      </c>
    </row>
    <row r="28" spans="1:6" ht="56.25" customHeight="1">
      <c r="A28" s="89">
        <f>IF('Alcohol Controls Customize'!B29="","",'Alcohol Controls Customize'!B29)</f>
      </c>
      <c r="B28" s="50"/>
      <c r="C28" s="50"/>
      <c r="D28" s="50">
        <f t="shared" si="1"/>
      </c>
      <c r="E28" s="85">
        <f>IF('Alcohol Controls Customize'!F29=0,"",'Alcohol Controls Customize'!F29)</f>
      </c>
      <c r="F28" s="90">
        <f t="shared" si="2"/>
      </c>
    </row>
    <row r="29" spans="1:6" ht="56.25" customHeight="1">
      <c r="A29" s="89">
        <f>IF('Alcohol Controls Customize'!B30="","",'Alcohol Controls Customize'!B30)</f>
      </c>
      <c r="B29" s="50"/>
      <c r="C29" s="50"/>
      <c r="D29" s="50">
        <f t="shared" si="1"/>
      </c>
      <c r="E29" s="85">
        <f>IF('Alcohol Controls Customize'!F30=0,"",'Alcohol Controls Customize'!F30)</f>
      </c>
      <c r="F29" s="90">
        <f t="shared" si="2"/>
      </c>
    </row>
    <row r="30" spans="1:6" ht="56.25" customHeight="1">
      <c r="A30" s="89">
        <f>IF('Alcohol Controls Customize'!B31="","",'Alcohol Controls Customize'!B31)</f>
      </c>
      <c r="B30" s="50"/>
      <c r="C30" s="50"/>
      <c r="D30" s="50">
        <f t="shared" si="1"/>
      </c>
      <c r="E30" s="85">
        <f>IF('Alcohol Controls Customize'!F31=0,"",'Alcohol Controls Customize'!F31)</f>
      </c>
      <c r="F30" s="90">
        <f t="shared" si="2"/>
      </c>
    </row>
    <row r="31" spans="1:6" ht="56.25" customHeight="1">
      <c r="A31" s="89" t="e">
        <f>IF('Alcohol Controls Customize'!#REF!="","",'Alcohol Controls Customize'!#REF!)</f>
        <v>#REF!</v>
      </c>
      <c r="B31" s="50"/>
      <c r="C31" s="50"/>
      <c r="D31" s="50">
        <f t="shared" si="1"/>
      </c>
      <c r="E31" s="85" t="e">
        <f>IF('Alcohol Controls Customize'!#REF!=0,"",'Alcohol Controls Customize'!#REF!)</f>
        <v>#REF!</v>
      </c>
      <c r="F31" s="90">
        <f t="shared" si="2"/>
      </c>
    </row>
    <row r="32" spans="1:6" ht="56.25" customHeight="1">
      <c r="A32" s="89" t="e">
        <f>IF('Alcohol Controls Customize'!#REF!="","",'Alcohol Controls Customize'!#REF!)</f>
        <v>#REF!</v>
      </c>
      <c r="B32" s="50"/>
      <c r="C32" s="50"/>
      <c r="D32" s="50">
        <f t="shared" si="1"/>
      </c>
      <c r="E32" s="85" t="e">
        <f>IF('Alcohol Controls Customize'!#REF!=0,"",'Alcohol Controls Customize'!#REF!)</f>
        <v>#REF!</v>
      </c>
      <c r="F32" s="90">
        <f t="shared" si="2"/>
      </c>
    </row>
    <row r="33" spans="1:6" ht="56.25" customHeight="1">
      <c r="A33" s="89" t="e">
        <f>IF('Alcohol Controls Customize'!#REF!="","",'Alcohol Controls Customize'!#REF!)</f>
        <v>#REF!</v>
      </c>
      <c r="B33" s="50"/>
      <c r="C33" s="50"/>
      <c r="D33" s="50">
        <f t="shared" si="1"/>
      </c>
      <c r="E33" s="85" t="e">
        <f>IF('Alcohol Controls Customize'!#REF!=0,"",'Alcohol Controls Customize'!#REF!)</f>
        <v>#REF!</v>
      </c>
      <c r="F33" s="90">
        <f t="shared" si="2"/>
      </c>
    </row>
    <row r="34" spans="1:6" ht="56.25" customHeight="1">
      <c r="A34" s="89" t="e">
        <f>IF('Alcohol Controls Customize'!#REF!="","",'Alcohol Controls Customize'!#REF!)</f>
        <v>#REF!</v>
      </c>
      <c r="B34" s="50"/>
      <c r="C34" s="50"/>
      <c r="D34" s="50">
        <f t="shared" si="1"/>
      </c>
      <c r="E34" s="85" t="e">
        <f>IF('Alcohol Controls Customize'!#REF!=0,"",'Alcohol Controls Customize'!#REF!)</f>
        <v>#REF!</v>
      </c>
      <c r="F34" s="90">
        <f t="shared" si="2"/>
      </c>
    </row>
    <row r="35" spans="1:6" ht="56.25" customHeight="1">
      <c r="A35" s="89" t="e">
        <f>IF('Alcohol Controls Customize'!#REF!="","",'Alcohol Controls Customize'!#REF!)</f>
        <v>#REF!</v>
      </c>
      <c r="B35" s="50"/>
      <c r="C35" s="50"/>
      <c r="D35" s="50">
        <f t="shared" si="1"/>
      </c>
      <c r="E35" s="85" t="e">
        <f>IF('Alcohol Controls Customize'!#REF!=0,"",'Alcohol Controls Customize'!#REF!)</f>
        <v>#REF!</v>
      </c>
      <c r="F35" s="90">
        <f t="shared" si="2"/>
      </c>
    </row>
    <row r="36" spans="1:6" ht="56.25" customHeight="1">
      <c r="A36" s="89" t="e">
        <f>IF('Alcohol Controls Customize'!#REF!="","",'Alcohol Controls Customize'!#REF!)</f>
        <v>#REF!</v>
      </c>
      <c r="B36" s="50"/>
      <c r="C36" s="50"/>
      <c r="D36" s="50">
        <f t="shared" si="1"/>
      </c>
      <c r="E36" s="85" t="e">
        <f>IF('Alcohol Controls Customize'!#REF!=0,"",'Alcohol Controls Customize'!#REF!)</f>
        <v>#REF!</v>
      </c>
      <c r="F36" s="90">
        <f t="shared" si="2"/>
      </c>
    </row>
    <row r="37" spans="1:6" ht="56.25" customHeight="1">
      <c r="A37" s="89" t="e">
        <f>IF('Alcohol Controls Customize'!#REF!="","",'Alcohol Controls Customize'!#REF!)</f>
        <v>#REF!</v>
      </c>
      <c r="B37" s="50"/>
      <c r="C37" s="50"/>
      <c r="D37" s="50">
        <f t="shared" si="1"/>
      </c>
      <c r="E37" s="85" t="e">
        <f>IF('Alcohol Controls Customize'!#REF!=0,"",'Alcohol Controls Customize'!#REF!)</f>
        <v>#REF!</v>
      </c>
      <c r="F37" s="90">
        <f t="shared" si="2"/>
      </c>
    </row>
    <row r="38" spans="1:6" ht="56.25" customHeight="1">
      <c r="A38" s="89" t="e">
        <f>IF('Alcohol Controls Customize'!#REF!="","",'Alcohol Controls Customize'!#REF!)</f>
        <v>#REF!</v>
      </c>
      <c r="B38" s="50"/>
      <c r="C38" s="50"/>
      <c r="D38" s="50">
        <f t="shared" si="1"/>
      </c>
      <c r="E38" s="85" t="e">
        <f>IF('Alcohol Controls Customize'!#REF!=0,"",'Alcohol Controls Customize'!#REF!)</f>
        <v>#REF!</v>
      </c>
      <c r="F38" s="90">
        <f t="shared" si="2"/>
      </c>
    </row>
    <row r="39" spans="1:6" ht="56.25" customHeight="1">
      <c r="A39" s="89" t="e">
        <f>IF('Alcohol Controls Customize'!#REF!="","",'Alcohol Controls Customize'!#REF!)</f>
        <v>#REF!</v>
      </c>
      <c r="B39" s="50"/>
      <c r="C39" s="50"/>
      <c r="D39" s="50">
        <f t="shared" si="1"/>
      </c>
      <c r="E39" s="85" t="e">
        <f>IF('Alcohol Controls Customize'!#REF!=0,"",'Alcohol Controls Customize'!#REF!)</f>
        <v>#REF!</v>
      </c>
      <c r="F39" s="90">
        <f t="shared" si="2"/>
      </c>
    </row>
    <row r="40" spans="1:6" ht="56.25" customHeight="1">
      <c r="A40" s="89" t="e">
        <f>IF('Alcohol Controls Customize'!#REF!="","",'Alcohol Controls Customize'!#REF!)</f>
        <v>#REF!</v>
      </c>
      <c r="B40" s="50"/>
      <c r="C40" s="50"/>
      <c r="D40" s="50">
        <f t="shared" si="1"/>
      </c>
      <c r="E40" s="85" t="e">
        <f>IF('Alcohol Controls Customize'!#REF!=0,"",'Alcohol Controls Customize'!#REF!)</f>
        <v>#REF!</v>
      </c>
      <c r="F40" s="90">
        <f t="shared" si="2"/>
      </c>
    </row>
    <row r="41" spans="1:6" ht="56.25" customHeight="1">
      <c r="A41" s="89" t="e">
        <f>IF('Alcohol Controls Customize'!#REF!="","",'Alcohol Controls Customize'!#REF!)</f>
        <v>#REF!</v>
      </c>
      <c r="B41" s="50"/>
      <c r="C41" s="50"/>
      <c r="D41" s="50">
        <f t="shared" si="1"/>
      </c>
      <c r="E41" s="85" t="e">
        <f>IF('Alcohol Controls Customize'!#REF!=0,"",'Alcohol Controls Customize'!#REF!)</f>
        <v>#REF!</v>
      </c>
      <c r="F41" s="90">
        <f t="shared" si="2"/>
      </c>
    </row>
    <row r="42" spans="1:6" ht="56.25" customHeight="1">
      <c r="A42" s="89" t="e">
        <f>IF('Alcohol Controls Customize'!#REF!="","",'Alcohol Controls Customize'!#REF!)</f>
        <v>#REF!</v>
      </c>
      <c r="B42" s="50"/>
      <c r="C42" s="50"/>
      <c r="D42" s="50">
        <f t="shared" si="1"/>
      </c>
      <c r="E42" s="85" t="e">
        <f>IF('Alcohol Controls Customize'!#REF!=0,"",'Alcohol Controls Customize'!#REF!)</f>
        <v>#REF!</v>
      </c>
      <c r="F42" s="90">
        <f t="shared" si="2"/>
      </c>
    </row>
    <row r="43" spans="1:6" ht="56.25" customHeight="1">
      <c r="A43" s="89" t="e">
        <f>IF('Alcohol Controls Customize'!#REF!="","",'Alcohol Controls Customize'!#REF!)</f>
        <v>#REF!</v>
      </c>
      <c r="B43" s="50"/>
      <c r="C43" s="50"/>
      <c r="D43" s="50">
        <f t="shared" si="1"/>
      </c>
      <c r="E43" s="85" t="e">
        <f>IF('Alcohol Controls Customize'!#REF!=0,"",'Alcohol Controls Customize'!#REF!)</f>
        <v>#REF!</v>
      </c>
      <c r="F43" s="90">
        <f t="shared" si="2"/>
      </c>
    </row>
    <row r="44" spans="1:6" ht="56.25" customHeight="1">
      <c r="A44" s="89" t="e">
        <f>IF('Alcohol Controls Customize'!#REF!="","",'Alcohol Controls Customize'!#REF!)</f>
        <v>#REF!</v>
      </c>
      <c r="B44" s="50"/>
      <c r="C44" s="50"/>
      <c r="D44" s="50">
        <f t="shared" si="1"/>
      </c>
      <c r="E44" s="85" t="e">
        <f>IF('Alcohol Controls Customize'!#REF!=0,"",'Alcohol Controls Customize'!#REF!)</f>
        <v>#REF!</v>
      </c>
      <c r="F44" s="90">
        <f t="shared" si="2"/>
      </c>
    </row>
    <row r="45" spans="1:6" ht="56.25" customHeight="1">
      <c r="A45" s="89" t="e">
        <f>IF('Alcohol Controls Customize'!#REF!="","",'Alcohol Controls Customize'!#REF!)</f>
        <v>#REF!</v>
      </c>
      <c r="B45" s="50"/>
      <c r="C45" s="50"/>
      <c r="D45" s="50">
        <f t="shared" si="1"/>
      </c>
      <c r="E45" s="85" t="e">
        <f>IF('Alcohol Controls Customize'!#REF!=0,"",'Alcohol Controls Customize'!#REF!)</f>
        <v>#REF!</v>
      </c>
      <c r="F45" s="90">
        <f t="shared" si="2"/>
      </c>
    </row>
    <row r="46" spans="1:6" ht="56.25" customHeight="1">
      <c r="A46" s="89" t="e">
        <f>IF('Alcohol Controls Customize'!#REF!="","",'Alcohol Controls Customize'!#REF!)</f>
        <v>#REF!</v>
      </c>
      <c r="B46" s="50"/>
      <c r="C46" s="50"/>
      <c r="D46" s="50">
        <f t="shared" si="1"/>
      </c>
      <c r="E46" s="85" t="e">
        <f>IF('Alcohol Controls Customize'!#REF!=0,"",'Alcohol Controls Customize'!#REF!)</f>
        <v>#REF!</v>
      </c>
      <c r="F46" s="90">
        <f t="shared" si="2"/>
      </c>
    </row>
    <row r="47" spans="1:6" ht="56.25" customHeight="1">
      <c r="A47" s="89" t="e">
        <f>IF('Alcohol Controls Customize'!#REF!="","",'Alcohol Controls Customize'!#REF!)</f>
        <v>#REF!</v>
      </c>
      <c r="B47" s="50"/>
      <c r="C47" s="50"/>
      <c r="D47" s="50">
        <f t="shared" si="1"/>
      </c>
      <c r="E47" s="85" t="e">
        <f>IF('Alcohol Controls Customize'!#REF!=0,"",'Alcohol Controls Customize'!#REF!)</f>
        <v>#REF!</v>
      </c>
      <c r="F47" s="90">
        <f t="shared" si="2"/>
      </c>
    </row>
    <row r="48" spans="1:6" ht="56.25" customHeight="1">
      <c r="A48" s="89" t="e">
        <f>IF('Alcohol Controls Customize'!#REF!="","",'Alcohol Controls Customize'!#REF!)</f>
        <v>#REF!</v>
      </c>
      <c r="B48" s="50"/>
      <c r="C48" s="50"/>
      <c r="D48" s="50">
        <f t="shared" si="1"/>
      </c>
      <c r="E48" s="85" t="e">
        <f>IF('Alcohol Controls Customize'!#REF!=0,"",'Alcohol Controls Customize'!#REF!)</f>
        <v>#REF!</v>
      </c>
      <c r="F48" s="90">
        <f t="shared" si="2"/>
      </c>
    </row>
    <row r="49" spans="1:6" ht="56.25" customHeight="1">
      <c r="A49" s="89" t="e">
        <f>IF('Alcohol Controls Customize'!#REF!="","",'Alcohol Controls Customize'!#REF!)</f>
        <v>#REF!</v>
      </c>
      <c r="B49" s="50"/>
      <c r="C49" s="50"/>
      <c r="D49" s="50">
        <f t="shared" si="1"/>
      </c>
      <c r="E49" s="85" t="e">
        <f>IF('Alcohol Controls Customize'!#REF!=0,"",'Alcohol Controls Customize'!#REF!)</f>
        <v>#REF!</v>
      </c>
      <c r="F49" s="90">
        <f t="shared" si="2"/>
      </c>
    </row>
    <row r="50" spans="1:6" ht="56.25" customHeight="1">
      <c r="A50" s="89" t="e">
        <f>IF('Alcohol Controls Customize'!#REF!="","",'Alcohol Controls Customize'!#REF!)</f>
        <v>#REF!</v>
      </c>
      <c r="B50" s="50"/>
      <c r="C50" s="50"/>
      <c r="D50" s="50">
        <f t="shared" si="1"/>
      </c>
      <c r="E50" s="85" t="e">
        <f>IF('Alcohol Controls Customize'!#REF!=0,"",'Alcohol Controls Customize'!#REF!)</f>
        <v>#REF!</v>
      </c>
      <c r="F50" s="90">
        <f t="shared" si="2"/>
      </c>
    </row>
    <row r="51" spans="1:6" ht="56.25" customHeight="1">
      <c r="A51" s="89" t="e">
        <f>IF('Alcohol Controls Customize'!#REF!="","",'Alcohol Controls Customize'!#REF!)</f>
        <v>#REF!</v>
      </c>
      <c r="B51" s="50"/>
      <c r="C51" s="50"/>
      <c r="D51" s="50">
        <f t="shared" si="1"/>
      </c>
      <c r="E51" s="85" t="e">
        <f>IF('Alcohol Controls Customize'!#REF!=0,"",'Alcohol Controls Customize'!#REF!)</f>
        <v>#REF!</v>
      </c>
      <c r="F51" s="90">
        <f t="shared" si="2"/>
      </c>
    </row>
    <row r="52" spans="1:6" ht="56.25" customHeight="1">
      <c r="A52" s="89" t="e">
        <f>IF('Alcohol Controls Customize'!#REF!="","",'Alcohol Controls Customize'!#REF!)</f>
        <v>#REF!</v>
      </c>
      <c r="B52" s="50"/>
      <c r="C52" s="50"/>
      <c r="D52" s="50">
        <f t="shared" si="1"/>
      </c>
      <c r="E52" s="85" t="e">
        <f>IF('Alcohol Controls Customize'!#REF!=0,"",'Alcohol Controls Customize'!#REF!)</f>
        <v>#REF!</v>
      </c>
      <c r="F52" s="90">
        <f t="shared" si="2"/>
      </c>
    </row>
    <row r="53" spans="1:6" ht="56.25" customHeight="1">
      <c r="A53" s="89" t="e">
        <f>IF('Alcohol Controls Customize'!#REF!="","",'Alcohol Controls Customize'!#REF!)</f>
        <v>#REF!</v>
      </c>
      <c r="B53" s="50"/>
      <c r="C53" s="50"/>
      <c r="D53" s="50">
        <f t="shared" si="1"/>
      </c>
      <c r="E53" s="85" t="e">
        <f>IF('Alcohol Controls Customize'!#REF!=0,"",'Alcohol Controls Customize'!#REF!)</f>
        <v>#REF!</v>
      </c>
      <c r="F53" s="90">
        <f t="shared" si="2"/>
      </c>
    </row>
    <row r="54" spans="1:6" ht="56.25" customHeight="1">
      <c r="A54" s="89" t="e">
        <f>IF('Alcohol Controls Customize'!#REF!="","",'Alcohol Controls Customize'!#REF!)</f>
        <v>#REF!</v>
      </c>
      <c r="B54" s="50"/>
      <c r="C54" s="50"/>
      <c r="D54" s="50">
        <f t="shared" si="1"/>
      </c>
      <c r="E54" s="85" t="e">
        <f>IF('Alcohol Controls Customize'!#REF!=0,"",'Alcohol Controls Customize'!#REF!)</f>
        <v>#REF!</v>
      </c>
      <c r="F54" s="90">
        <f t="shared" si="2"/>
      </c>
    </row>
    <row r="55" spans="1:6" ht="56.25" customHeight="1">
      <c r="A55" s="89" t="e">
        <f>IF('Alcohol Controls Customize'!#REF!="","",'Alcohol Controls Customize'!#REF!)</f>
        <v>#REF!</v>
      </c>
      <c r="B55" s="50"/>
      <c r="C55" s="50"/>
      <c r="D55" s="50">
        <f t="shared" si="1"/>
      </c>
      <c r="E55" s="85" t="e">
        <f>IF('Alcohol Controls Customize'!#REF!=0,"",'Alcohol Controls Customize'!#REF!)</f>
        <v>#REF!</v>
      </c>
      <c r="F55" s="90">
        <f t="shared" si="2"/>
      </c>
    </row>
    <row r="56" spans="1:6" ht="56.25" customHeight="1">
      <c r="A56" s="89" t="e">
        <f>IF('Alcohol Controls Customize'!#REF!="","",'Alcohol Controls Customize'!#REF!)</f>
        <v>#REF!</v>
      </c>
      <c r="B56" s="50"/>
      <c r="C56" s="50"/>
      <c r="D56" s="50">
        <f t="shared" si="1"/>
      </c>
      <c r="E56" s="85" t="e">
        <f>IF('Alcohol Controls Customize'!#REF!=0,"",'Alcohol Controls Customize'!#REF!)</f>
        <v>#REF!</v>
      </c>
      <c r="F56" s="90">
        <f t="shared" si="2"/>
      </c>
    </row>
    <row r="57" spans="1:6" ht="56.25" customHeight="1">
      <c r="A57" s="89" t="e">
        <f>IF('Alcohol Controls Customize'!#REF!="","",'Alcohol Controls Customize'!#REF!)</f>
        <v>#REF!</v>
      </c>
      <c r="B57" s="50"/>
      <c r="C57" s="50"/>
      <c r="D57" s="50">
        <f t="shared" si="1"/>
      </c>
      <c r="E57" s="85" t="e">
        <f>IF('Alcohol Controls Customize'!#REF!=0,"",'Alcohol Controls Customize'!#REF!)</f>
        <v>#REF!</v>
      </c>
      <c r="F57" s="90">
        <f t="shared" si="2"/>
      </c>
    </row>
    <row r="58" spans="1:6" ht="56.25" customHeight="1">
      <c r="A58" s="89" t="e">
        <f>IF('Alcohol Controls Customize'!#REF!="","",'Alcohol Controls Customize'!#REF!)</f>
        <v>#REF!</v>
      </c>
      <c r="B58" s="50"/>
      <c r="C58" s="50"/>
      <c r="D58" s="50">
        <f t="shared" si="1"/>
      </c>
      <c r="E58" s="85" t="e">
        <f>IF('Alcohol Controls Customize'!#REF!=0,"",'Alcohol Controls Customize'!#REF!)</f>
        <v>#REF!</v>
      </c>
      <c r="F58" s="90">
        <f t="shared" si="2"/>
      </c>
    </row>
    <row r="59" spans="1:6" ht="56.25" customHeight="1">
      <c r="A59" s="89" t="e">
        <f>IF('Alcohol Controls Customize'!#REF!="","",'Alcohol Controls Customize'!#REF!)</f>
        <v>#REF!</v>
      </c>
      <c r="B59" s="50"/>
      <c r="C59" s="50"/>
      <c r="D59" s="50">
        <f t="shared" si="1"/>
      </c>
      <c r="E59" s="85" t="e">
        <f>IF('Alcohol Controls Customize'!#REF!=0,"",'Alcohol Controls Customize'!#REF!)</f>
        <v>#REF!</v>
      </c>
      <c r="F59" s="90">
        <f t="shared" si="2"/>
      </c>
    </row>
    <row r="60" spans="1:6" ht="56.25" customHeight="1">
      <c r="A60" s="89" t="e">
        <f>IF('Alcohol Controls Customize'!#REF!="","",'Alcohol Controls Customize'!#REF!)</f>
        <v>#REF!</v>
      </c>
      <c r="B60" s="50"/>
      <c r="C60" s="50"/>
      <c r="D60" s="50">
        <f t="shared" si="1"/>
      </c>
      <c r="E60" s="85" t="e">
        <f>IF('Alcohol Controls Customize'!#REF!=0,"",'Alcohol Controls Customize'!#REF!)</f>
        <v>#REF!</v>
      </c>
      <c r="F60" s="90">
        <f t="shared" si="2"/>
      </c>
    </row>
    <row r="61" spans="1:6" ht="23.25">
      <c r="A61" s="91"/>
      <c r="B61" s="91"/>
      <c r="C61" s="91"/>
      <c r="D61" s="50"/>
      <c r="E61" s="91"/>
      <c r="F61" s="91"/>
    </row>
    <row r="62" spans="1:6" ht="12.75">
      <c r="A62" s="91"/>
      <c r="B62" s="91"/>
      <c r="C62" s="91"/>
      <c r="D62" s="91"/>
      <c r="E62" s="91"/>
      <c r="F62" s="91"/>
    </row>
    <row r="63" spans="1:6" ht="12.75">
      <c r="A63" s="91"/>
      <c r="B63" s="91"/>
      <c r="C63" s="91"/>
      <c r="D63" s="91"/>
      <c r="E63" s="91"/>
      <c r="F63" s="91"/>
    </row>
    <row r="64" spans="1:6" ht="12.75">
      <c r="A64" s="91"/>
      <c r="B64" s="91"/>
      <c r="C64" s="91"/>
      <c r="D64" s="91"/>
      <c r="E64" s="91"/>
      <c r="F64" s="91"/>
    </row>
    <row r="65" spans="1:6" ht="12.75">
      <c r="A65" s="91"/>
      <c r="B65" s="91"/>
      <c r="C65" s="91"/>
      <c r="D65" s="91"/>
      <c r="E65" s="91"/>
      <c r="F65" s="91"/>
    </row>
    <row r="66" spans="1:6" ht="12.75">
      <c r="A66" s="91"/>
      <c r="B66" s="91"/>
      <c r="C66" s="91"/>
      <c r="D66" s="91"/>
      <c r="E66" s="91"/>
      <c r="F66" s="91"/>
    </row>
    <row r="67" spans="1:6" ht="12.75">
      <c r="A67" s="91"/>
      <c r="B67" s="91"/>
      <c r="C67" s="91"/>
      <c r="D67" s="91"/>
      <c r="E67" s="91"/>
      <c r="F67" s="91"/>
    </row>
    <row r="68" spans="1:6" ht="12.75">
      <c r="A68" s="91"/>
      <c r="B68" s="91"/>
      <c r="C68" s="91"/>
      <c r="D68" s="91"/>
      <c r="E68" s="91"/>
      <c r="F68" s="91"/>
    </row>
    <row r="69" spans="1:6" ht="12.75">
      <c r="A69" s="91"/>
      <c r="B69" s="91"/>
      <c r="C69" s="91"/>
      <c r="D69" s="91"/>
      <c r="E69" s="91"/>
      <c r="F69" s="91"/>
    </row>
    <row r="70" spans="1:6" ht="12.75">
      <c r="A70" s="91"/>
      <c r="B70" s="91"/>
      <c r="C70" s="91"/>
      <c r="D70" s="91"/>
      <c r="E70" s="91"/>
      <c r="F70" s="91"/>
    </row>
    <row r="71" spans="1:6" ht="12.75">
      <c r="A71" s="91"/>
      <c r="B71" s="91"/>
      <c r="C71" s="91"/>
      <c r="D71" s="91"/>
      <c r="E71" s="91"/>
      <c r="F71" s="91"/>
    </row>
    <row r="72" spans="1:6" ht="12.75">
      <c r="A72" s="91"/>
      <c r="B72" s="91"/>
      <c r="C72" s="91"/>
      <c r="D72" s="91"/>
      <c r="E72" s="91"/>
      <c r="F72" s="91"/>
    </row>
    <row r="73" spans="1:6" ht="12.75">
      <c r="A73" s="91"/>
      <c r="B73" s="91"/>
      <c r="C73" s="91"/>
      <c r="D73" s="91"/>
      <c r="E73" s="91"/>
      <c r="F73" s="91"/>
    </row>
    <row r="74" spans="1:6" ht="12.75">
      <c r="A74" s="91"/>
      <c r="B74" s="91"/>
      <c r="C74" s="91"/>
      <c r="D74" s="91"/>
      <c r="E74" s="91"/>
      <c r="F74" s="91"/>
    </row>
    <row r="75" spans="1:6" ht="12.75">
      <c r="A75" s="91"/>
      <c r="B75" s="91"/>
      <c r="C75" s="91"/>
      <c r="D75" s="91"/>
      <c r="E75" s="91"/>
      <c r="F75" s="91"/>
    </row>
    <row r="76" spans="1:6" ht="12.75">
      <c r="A76" s="91"/>
      <c r="B76" s="91"/>
      <c r="C76" s="91"/>
      <c r="D76" s="91"/>
      <c r="E76" s="91"/>
      <c r="F76" s="91"/>
    </row>
    <row r="77" spans="1:6" ht="12.75">
      <c r="A77" s="91"/>
      <c r="B77" s="91"/>
      <c r="C77" s="91"/>
      <c r="D77" s="91"/>
      <c r="E77" s="91"/>
      <c r="F77" s="91"/>
    </row>
    <row r="78" spans="1:6" ht="12.75">
      <c r="A78" s="91"/>
      <c r="B78" s="91"/>
      <c r="C78" s="91"/>
      <c r="D78" s="91"/>
      <c r="E78" s="91"/>
      <c r="F78" s="91"/>
    </row>
    <row r="79" spans="1:6" ht="12.75">
      <c r="A79" s="91"/>
      <c r="B79" s="91"/>
      <c r="C79" s="91"/>
      <c r="D79" s="91"/>
      <c r="E79" s="91"/>
      <c r="F79" s="91"/>
    </row>
    <row r="80" spans="1:6" ht="12.75">
      <c r="A80" s="91"/>
      <c r="B80" s="91"/>
      <c r="C80" s="91"/>
      <c r="D80" s="91"/>
      <c r="E80" s="91"/>
      <c r="F80" s="91"/>
    </row>
    <row r="81" spans="1:6" ht="12.75">
      <c r="A81" s="91"/>
      <c r="B81" s="91"/>
      <c r="C81" s="91"/>
      <c r="D81" s="91"/>
      <c r="E81" s="91"/>
      <c r="F81" s="91"/>
    </row>
    <row r="82" spans="1:6" ht="12.75">
      <c r="A82" s="91"/>
      <c r="B82" s="91"/>
      <c r="C82" s="91"/>
      <c r="D82" s="91"/>
      <c r="E82" s="91"/>
      <c r="F82" s="91"/>
    </row>
    <row r="83" spans="1:6" ht="12.75">
      <c r="A83" s="91"/>
      <c r="B83" s="91"/>
      <c r="C83" s="91"/>
      <c r="D83" s="91"/>
      <c r="E83" s="91"/>
      <c r="F83" s="91"/>
    </row>
    <row r="84" spans="1:6" ht="12.75">
      <c r="A84" s="91"/>
      <c r="B84" s="91"/>
      <c r="C84" s="91"/>
      <c r="D84" s="91"/>
      <c r="E84" s="91"/>
      <c r="F84" s="91"/>
    </row>
    <row r="85" spans="1:6" ht="12.75">
      <c r="A85" s="91"/>
      <c r="B85" s="91"/>
      <c r="C85" s="91"/>
      <c r="D85" s="91"/>
      <c r="E85" s="91"/>
      <c r="F85" s="91"/>
    </row>
    <row r="86" spans="1:6" ht="12.75">
      <c r="A86" s="91"/>
      <c r="B86" s="91"/>
      <c r="C86" s="91"/>
      <c r="D86" s="91"/>
      <c r="E86" s="91"/>
      <c r="F86" s="91"/>
    </row>
    <row r="87" spans="1:6" ht="12.75">
      <c r="A87" s="91"/>
      <c r="B87" s="91"/>
      <c r="C87" s="91"/>
      <c r="D87" s="91"/>
      <c r="E87" s="91"/>
      <c r="F87" s="91"/>
    </row>
    <row r="88" spans="1:6" ht="12.75">
      <c r="A88" s="91"/>
      <c r="B88" s="91"/>
      <c r="C88" s="91"/>
      <c r="D88" s="91"/>
      <c r="E88" s="91"/>
      <c r="F88" s="91"/>
    </row>
    <row r="89" spans="1:6" ht="12.75">
      <c r="A89" s="91"/>
      <c r="B89" s="91"/>
      <c r="C89" s="91"/>
      <c r="D89" s="91"/>
      <c r="E89" s="91"/>
      <c r="F89" s="91"/>
    </row>
    <row r="90" spans="1:6" ht="12.75">
      <c r="A90" s="91"/>
      <c r="B90" s="91"/>
      <c r="C90" s="91"/>
      <c r="D90" s="91"/>
      <c r="E90" s="91"/>
      <c r="F90" s="91"/>
    </row>
    <row r="91" spans="1:6" ht="12.75">
      <c r="A91" s="91"/>
      <c r="B91" s="91"/>
      <c r="C91" s="91"/>
      <c r="D91" s="91"/>
      <c r="E91" s="91"/>
      <c r="F91" s="91"/>
    </row>
    <row r="92" spans="1:6" ht="12.75">
      <c r="A92" s="91"/>
      <c r="B92" s="91"/>
      <c r="C92" s="91"/>
      <c r="D92" s="91"/>
      <c r="E92" s="91"/>
      <c r="F92" s="91"/>
    </row>
    <row r="93" spans="1:6" ht="12.75">
      <c r="A93" s="91"/>
      <c r="B93" s="91"/>
      <c r="C93" s="91"/>
      <c r="D93" s="91"/>
      <c r="E93" s="91"/>
      <c r="F93" s="91"/>
    </row>
    <row r="94" spans="1:6" ht="12.75">
      <c r="A94" s="91"/>
      <c r="B94" s="91"/>
      <c r="C94" s="91"/>
      <c r="D94" s="91"/>
      <c r="E94" s="91"/>
      <c r="F94" s="91"/>
    </row>
    <row r="95" spans="1:6" ht="12.75">
      <c r="A95" s="91"/>
      <c r="B95" s="91"/>
      <c r="C95" s="91"/>
      <c r="D95" s="91"/>
      <c r="E95" s="91"/>
      <c r="F95" s="91"/>
    </row>
    <row r="96" spans="1:6" ht="12.75">
      <c r="A96" s="91"/>
      <c r="B96" s="91"/>
      <c r="C96" s="91"/>
      <c r="D96" s="91"/>
      <c r="E96" s="91"/>
      <c r="F96" s="91"/>
    </row>
    <row r="97" spans="1:6" ht="12.75">
      <c r="A97" s="91"/>
      <c r="B97" s="91"/>
      <c r="C97" s="91"/>
      <c r="D97" s="91"/>
      <c r="E97" s="91"/>
      <c r="F97" s="91"/>
    </row>
    <row r="98" spans="1:6" ht="12.75">
      <c r="A98" s="91"/>
      <c r="B98" s="91"/>
      <c r="C98" s="91"/>
      <c r="D98" s="91"/>
      <c r="E98" s="91"/>
      <c r="F98" s="91"/>
    </row>
    <row r="99" spans="1:6" ht="12.75">
      <c r="A99" s="91"/>
      <c r="B99" s="91"/>
      <c r="C99" s="91"/>
      <c r="D99" s="91"/>
      <c r="E99" s="91"/>
      <c r="F99" s="91"/>
    </row>
    <row r="100" spans="1:6" ht="12.75">
      <c r="A100" s="91"/>
      <c r="B100" s="91"/>
      <c r="C100" s="91"/>
      <c r="D100" s="91"/>
      <c r="E100" s="91"/>
      <c r="F100" s="91"/>
    </row>
    <row r="101" spans="1:6" ht="12.75">
      <c r="A101" s="91"/>
      <c r="B101" s="91"/>
      <c r="C101" s="91"/>
      <c r="D101" s="91"/>
      <c r="E101" s="91"/>
      <c r="F101" s="91"/>
    </row>
    <row r="102" spans="1:6" ht="12.75">
      <c r="A102" s="91"/>
      <c r="B102" s="91"/>
      <c r="C102" s="91"/>
      <c r="D102" s="91"/>
      <c r="E102" s="91"/>
      <c r="F102" s="91"/>
    </row>
    <row r="103" spans="1:6" ht="12.75">
      <c r="A103" s="91"/>
      <c r="B103" s="91"/>
      <c r="C103" s="91"/>
      <c r="D103" s="91"/>
      <c r="E103" s="91"/>
      <c r="F103" s="91"/>
    </row>
    <row r="104" spans="1:6" ht="12.75">
      <c r="A104" s="91"/>
      <c r="B104" s="91"/>
      <c r="C104" s="91"/>
      <c r="D104" s="91"/>
      <c r="E104" s="91"/>
      <c r="F104" s="91"/>
    </row>
    <row r="105" spans="1:6" ht="12.75">
      <c r="A105" s="91"/>
      <c r="B105" s="91"/>
      <c r="C105" s="91"/>
      <c r="D105" s="91"/>
      <c r="E105" s="91"/>
      <c r="F105" s="91"/>
    </row>
    <row r="106" spans="1:6" ht="12.75">
      <c r="A106" s="91"/>
      <c r="B106" s="91"/>
      <c r="C106" s="91"/>
      <c r="D106" s="91"/>
      <c r="E106" s="91"/>
      <c r="F106" s="91"/>
    </row>
    <row r="107" spans="1:6" ht="12.75">
      <c r="A107" s="91"/>
      <c r="B107" s="91"/>
      <c r="C107" s="91"/>
      <c r="D107" s="91"/>
      <c r="E107" s="91"/>
      <c r="F107" s="91"/>
    </row>
    <row r="108" spans="1:6" ht="12.75">
      <c r="A108" s="91"/>
      <c r="B108" s="91"/>
      <c r="C108" s="91"/>
      <c r="D108" s="91"/>
      <c r="E108" s="91"/>
      <c r="F108" s="91"/>
    </row>
    <row r="109" spans="1:6" ht="12.75">
      <c r="A109" s="91"/>
      <c r="B109" s="91"/>
      <c r="C109" s="91"/>
      <c r="D109" s="91"/>
      <c r="E109" s="91"/>
      <c r="F109" s="91"/>
    </row>
    <row r="110" spans="1:6" ht="12.75">
      <c r="A110" s="91"/>
      <c r="B110" s="91"/>
      <c r="C110" s="91"/>
      <c r="D110" s="91"/>
      <c r="E110" s="91"/>
      <c r="F110" s="91"/>
    </row>
    <row r="111" spans="1:6" ht="12.75">
      <c r="A111" s="91"/>
      <c r="B111" s="91"/>
      <c r="C111" s="91"/>
      <c r="D111" s="91"/>
      <c r="E111" s="91"/>
      <c r="F111" s="91"/>
    </row>
    <row r="112" spans="1:6" ht="12.75">
      <c r="A112" s="91"/>
      <c r="B112" s="91"/>
      <c r="C112" s="91"/>
      <c r="D112" s="91"/>
      <c r="E112" s="91"/>
      <c r="F112" s="91"/>
    </row>
    <row r="113" spans="1:6" ht="12.75">
      <c r="A113" s="91"/>
      <c r="B113" s="91"/>
      <c r="C113" s="91"/>
      <c r="D113" s="91"/>
      <c r="E113" s="91"/>
      <c r="F113" s="91"/>
    </row>
    <row r="114" spans="1:6" ht="12.75">
      <c r="A114" s="91"/>
      <c r="B114" s="91"/>
      <c r="C114" s="91"/>
      <c r="D114" s="91"/>
      <c r="E114" s="91"/>
      <c r="F114" s="91"/>
    </row>
    <row r="115" spans="1:6" ht="12.75">
      <c r="A115" s="91"/>
      <c r="B115" s="91"/>
      <c r="C115" s="91"/>
      <c r="D115" s="91"/>
      <c r="E115" s="91"/>
      <c r="F115" s="91"/>
    </row>
    <row r="116" spans="1:6" ht="12.75">
      <c r="A116" s="91"/>
      <c r="B116" s="91"/>
      <c r="C116" s="91"/>
      <c r="D116" s="91"/>
      <c r="E116" s="91"/>
      <c r="F116" s="91"/>
    </row>
    <row r="117" spans="1:6" ht="12.75">
      <c r="A117" s="91"/>
      <c r="B117" s="91"/>
      <c r="C117" s="91"/>
      <c r="D117" s="91"/>
      <c r="E117" s="91"/>
      <c r="F117" s="91"/>
    </row>
    <row r="118" spans="1:6" ht="12.75">
      <c r="A118" s="91"/>
      <c r="B118" s="91"/>
      <c r="C118" s="91"/>
      <c r="D118" s="91"/>
      <c r="E118" s="91"/>
      <c r="F118" s="91"/>
    </row>
    <row r="119" spans="1:6" ht="12.75">
      <c r="A119" s="91"/>
      <c r="B119" s="91"/>
      <c r="C119" s="91"/>
      <c r="D119" s="91"/>
      <c r="E119" s="91"/>
      <c r="F119" s="91"/>
    </row>
    <row r="120" spans="1:6" ht="12.75">
      <c r="A120" s="91"/>
      <c r="B120" s="91"/>
      <c r="C120" s="91"/>
      <c r="D120" s="91"/>
      <c r="E120" s="91"/>
      <c r="F120" s="91"/>
    </row>
    <row r="121" spans="1:6" ht="12.75">
      <c r="A121" s="91"/>
      <c r="B121" s="91"/>
      <c r="C121" s="91"/>
      <c r="D121" s="91"/>
      <c r="E121" s="91"/>
      <c r="F121" s="91"/>
    </row>
    <row r="122" spans="1:6" ht="12.75">
      <c r="A122" s="91"/>
      <c r="B122" s="91"/>
      <c r="C122" s="91"/>
      <c r="D122" s="91"/>
      <c r="E122" s="91"/>
      <c r="F122" s="91"/>
    </row>
    <row r="123" spans="1:6" ht="12.75">
      <c r="A123" s="91"/>
      <c r="B123" s="91"/>
      <c r="C123" s="91"/>
      <c r="D123" s="91"/>
      <c r="E123" s="91"/>
      <c r="F123" s="91"/>
    </row>
    <row r="124" spans="1:6" ht="12.75">
      <c r="A124" s="91"/>
      <c r="B124" s="91"/>
      <c r="C124" s="91"/>
      <c r="D124" s="91"/>
      <c r="E124" s="91"/>
      <c r="F124" s="91"/>
    </row>
    <row r="125" spans="1:6" ht="12.75">
      <c r="A125" s="91"/>
      <c r="B125" s="91"/>
      <c r="C125" s="91"/>
      <c r="D125" s="91"/>
      <c r="E125" s="91"/>
      <c r="F125" s="91"/>
    </row>
    <row r="126" spans="1:6" ht="12.75">
      <c r="A126" s="91"/>
      <c r="B126" s="91"/>
      <c r="C126" s="91"/>
      <c r="D126" s="91"/>
      <c r="E126" s="91"/>
      <c r="F126" s="91"/>
    </row>
    <row r="127" spans="1:6" ht="12.75">
      <c r="A127" s="91"/>
      <c r="B127" s="91"/>
      <c r="C127" s="91"/>
      <c r="D127" s="91"/>
      <c r="E127" s="91"/>
      <c r="F127" s="91"/>
    </row>
    <row r="128" spans="1:6" ht="12.75">
      <c r="A128" s="91"/>
      <c r="B128" s="91"/>
      <c r="C128" s="91"/>
      <c r="D128" s="91"/>
      <c r="E128" s="91"/>
      <c r="F128" s="91"/>
    </row>
    <row r="129" spans="1:6" ht="12.75">
      <c r="A129" s="91"/>
      <c r="B129" s="91"/>
      <c r="C129" s="91"/>
      <c r="D129" s="91"/>
      <c r="E129" s="91"/>
      <c r="F129" s="91"/>
    </row>
    <row r="130" spans="1:6" ht="12.75">
      <c r="A130" s="91"/>
      <c r="B130" s="91"/>
      <c r="C130" s="91"/>
      <c r="D130" s="91"/>
      <c r="E130" s="91"/>
      <c r="F130" s="91"/>
    </row>
    <row r="131" spans="1:6" ht="12.75">
      <c r="A131" s="91"/>
      <c r="B131" s="91"/>
      <c r="C131" s="91"/>
      <c r="D131" s="91"/>
      <c r="E131" s="91"/>
      <c r="F131" s="91"/>
    </row>
    <row r="132" spans="1:6" ht="12.75">
      <c r="A132" s="91"/>
      <c r="B132" s="91"/>
      <c r="C132" s="91"/>
      <c r="D132" s="91"/>
      <c r="E132" s="91"/>
      <c r="F132" s="91"/>
    </row>
    <row r="133" spans="1:6" ht="12.75">
      <c r="A133" s="91"/>
      <c r="B133" s="91"/>
      <c r="C133" s="91"/>
      <c r="D133" s="91"/>
      <c r="E133" s="91"/>
      <c r="F133" s="91"/>
    </row>
    <row r="134" spans="1:6" ht="12.75">
      <c r="A134" s="91"/>
      <c r="B134" s="91"/>
      <c r="C134" s="91"/>
      <c r="D134" s="91"/>
      <c r="E134" s="91"/>
      <c r="F134" s="91"/>
    </row>
    <row r="135" spans="1:6" ht="12.75">
      <c r="A135" s="91"/>
      <c r="B135" s="91"/>
      <c r="C135" s="91"/>
      <c r="D135" s="91"/>
      <c r="E135" s="91"/>
      <c r="F135" s="91"/>
    </row>
    <row r="136" spans="1:6" ht="12.75">
      <c r="A136" s="91"/>
      <c r="B136" s="91"/>
      <c r="C136" s="91"/>
      <c r="D136" s="91"/>
      <c r="E136" s="91"/>
      <c r="F136" s="91"/>
    </row>
    <row r="137" spans="1:6" ht="12.75">
      <c r="A137" s="91"/>
      <c r="B137" s="91"/>
      <c r="C137" s="91"/>
      <c r="D137" s="91"/>
      <c r="E137" s="91"/>
      <c r="F137" s="91"/>
    </row>
    <row r="138" spans="1:6" ht="12.75">
      <c r="A138" s="91"/>
      <c r="B138" s="91"/>
      <c r="C138" s="91"/>
      <c r="D138" s="91"/>
      <c r="E138" s="91"/>
      <c r="F138" s="91"/>
    </row>
    <row r="139" spans="1:6" ht="12.75">
      <c r="A139" s="91"/>
      <c r="B139" s="91"/>
      <c r="C139" s="91"/>
      <c r="D139" s="91"/>
      <c r="E139" s="91"/>
      <c r="F139" s="91"/>
    </row>
    <row r="140" spans="1:6" ht="12.75">
      <c r="A140" s="91"/>
      <c r="B140" s="91"/>
      <c r="C140" s="91"/>
      <c r="D140" s="91"/>
      <c r="E140" s="91"/>
      <c r="F140" s="91"/>
    </row>
    <row r="141" spans="1:6" ht="12.75">
      <c r="A141" s="91"/>
      <c r="B141" s="91"/>
      <c r="C141" s="91"/>
      <c r="D141" s="91"/>
      <c r="E141" s="91"/>
      <c r="F141" s="91"/>
    </row>
    <row r="142" spans="1:6" ht="12.75">
      <c r="A142" s="91"/>
      <c r="B142" s="91"/>
      <c r="C142" s="91"/>
      <c r="D142" s="91"/>
      <c r="E142" s="91"/>
      <c r="F142" s="91"/>
    </row>
    <row r="143" spans="1:6" ht="12.75">
      <c r="A143" s="91"/>
      <c r="B143" s="91"/>
      <c r="C143" s="91"/>
      <c r="D143" s="91"/>
      <c r="E143" s="91"/>
      <c r="F143" s="91"/>
    </row>
    <row r="144" spans="1:6" ht="12.75">
      <c r="A144" s="91"/>
      <c r="B144" s="91"/>
      <c r="C144" s="91"/>
      <c r="D144" s="91"/>
      <c r="E144" s="91"/>
      <c r="F144" s="91"/>
    </row>
    <row r="145" spans="1:6" ht="12.75">
      <c r="A145" s="91"/>
      <c r="B145" s="91"/>
      <c r="C145" s="91"/>
      <c r="D145" s="91"/>
      <c r="E145" s="91"/>
      <c r="F145" s="91"/>
    </row>
    <row r="146" spans="1:6" ht="12.75">
      <c r="A146" s="91"/>
      <c r="B146" s="91"/>
      <c r="C146" s="91"/>
      <c r="D146" s="91"/>
      <c r="E146" s="91"/>
      <c r="F146" s="91"/>
    </row>
    <row r="147" spans="1:6" ht="12.75">
      <c r="A147" s="91"/>
      <c r="B147" s="91"/>
      <c r="C147" s="91"/>
      <c r="D147" s="91"/>
      <c r="E147" s="91"/>
      <c r="F147" s="91"/>
    </row>
    <row r="148" spans="1:6" ht="12.75">
      <c r="A148" s="91"/>
      <c r="B148" s="91"/>
      <c r="C148" s="91"/>
      <c r="D148" s="91"/>
      <c r="E148" s="91"/>
      <c r="F148" s="91"/>
    </row>
    <row r="149" spans="1:6" ht="12.75">
      <c r="A149" s="91"/>
      <c r="B149" s="91"/>
      <c r="C149" s="91"/>
      <c r="D149" s="91"/>
      <c r="E149" s="91"/>
      <c r="F149" s="91"/>
    </row>
    <row r="150" spans="1:6" ht="12.75">
      <c r="A150" s="91"/>
      <c r="B150" s="91"/>
      <c r="C150" s="91"/>
      <c r="D150" s="91"/>
      <c r="E150" s="91"/>
      <c r="F150" s="91"/>
    </row>
    <row r="151" spans="1:6" ht="12.75">
      <c r="A151" s="91"/>
      <c r="B151" s="91"/>
      <c r="C151" s="91"/>
      <c r="D151" s="91"/>
      <c r="E151" s="91"/>
      <c r="F151" s="91"/>
    </row>
    <row r="152" spans="1:6" ht="12.75">
      <c r="A152" s="91"/>
      <c r="B152" s="91"/>
      <c r="C152" s="91"/>
      <c r="D152" s="91"/>
      <c r="E152" s="91"/>
      <c r="F152" s="91"/>
    </row>
    <row r="153" spans="1:6" ht="12.75">
      <c r="A153" s="91"/>
      <c r="B153" s="91"/>
      <c r="C153" s="91"/>
      <c r="D153" s="91"/>
      <c r="E153" s="91"/>
      <c r="F153" s="91"/>
    </row>
    <row r="154" spans="1:6" ht="12.75">
      <c r="A154" s="91"/>
      <c r="B154" s="91"/>
      <c r="C154" s="91"/>
      <c r="D154" s="91"/>
      <c r="E154" s="91"/>
      <c r="F154" s="91"/>
    </row>
    <row r="155" spans="1:6" ht="12.75">
      <c r="A155" s="91"/>
      <c r="B155" s="91"/>
      <c r="C155" s="91"/>
      <c r="D155" s="91"/>
      <c r="E155" s="91"/>
      <c r="F155" s="91"/>
    </row>
    <row r="156" spans="1:6" ht="12.75">
      <c r="A156" s="91"/>
      <c r="B156" s="91"/>
      <c r="C156" s="91"/>
      <c r="D156" s="91"/>
      <c r="E156" s="91"/>
      <c r="F156" s="91"/>
    </row>
    <row r="157" spans="1:6" ht="12.75">
      <c r="A157" s="91"/>
      <c r="B157" s="91"/>
      <c r="C157" s="91"/>
      <c r="D157" s="91"/>
      <c r="E157" s="91"/>
      <c r="F157" s="91"/>
    </row>
    <row r="158" spans="1:6" ht="12.75">
      <c r="A158" s="91"/>
      <c r="B158" s="91"/>
      <c r="C158" s="91"/>
      <c r="D158" s="91"/>
      <c r="E158" s="91"/>
      <c r="F158" s="91"/>
    </row>
    <row r="159" spans="1:6" ht="12.75">
      <c r="A159" s="91"/>
      <c r="B159" s="91"/>
      <c r="C159" s="91"/>
      <c r="D159" s="91"/>
      <c r="E159" s="91"/>
      <c r="F159" s="91"/>
    </row>
    <row r="160" spans="1:6" ht="12.75">
      <c r="A160" s="91"/>
      <c r="B160" s="91"/>
      <c r="C160" s="91"/>
      <c r="D160" s="91"/>
      <c r="E160" s="91"/>
      <c r="F160" s="91"/>
    </row>
    <row r="161" spans="1:6" ht="12.75">
      <c r="A161" s="91"/>
      <c r="B161" s="91"/>
      <c r="C161" s="91"/>
      <c r="D161" s="91"/>
      <c r="E161" s="91"/>
      <c r="F161" s="91"/>
    </row>
    <row r="162" spans="1:6" ht="12.75">
      <c r="A162" s="91"/>
      <c r="B162" s="91"/>
      <c r="C162" s="91"/>
      <c r="D162" s="91"/>
      <c r="E162" s="91"/>
      <c r="F162" s="91"/>
    </row>
    <row r="163" spans="1:6" ht="12.75">
      <c r="A163" s="91"/>
      <c r="B163" s="91"/>
      <c r="C163" s="91"/>
      <c r="D163" s="91"/>
      <c r="E163" s="91"/>
      <c r="F163" s="91"/>
    </row>
    <row r="164" spans="1:6" ht="12.75">
      <c r="A164" s="91"/>
      <c r="B164" s="91"/>
      <c r="C164" s="91"/>
      <c r="D164" s="91"/>
      <c r="E164" s="91"/>
      <c r="F164" s="91"/>
    </row>
    <row r="165" spans="1:6" ht="12.75">
      <c r="A165" s="91"/>
      <c r="B165" s="91"/>
      <c r="C165" s="91"/>
      <c r="D165" s="91"/>
      <c r="E165" s="91"/>
      <c r="F165" s="91"/>
    </row>
    <row r="166" spans="1:6" ht="12.75">
      <c r="A166" s="91"/>
      <c r="B166" s="91"/>
      <c r="C166" s="91"/>
      <c r="D166" s="91"/>
      <c r="E166" s="91"/>
      <c r="F166" s="91"/>
    </row>
    <row r="167" spans="1:6" ht="12.75">
      <c r="A167" s="91"/>
      <c r="B167" s="91"/>
      <c r="C167" s="91"/>
      <c r="D167" s="91"/>
      <c r="E167" s="91"/>
      <c r="F167" s="91"/>
    </row>
    <row r="168" spans="1:6" ht="12.75">
      <c r="A168" s="91"/>
      <c r="B168" s="91"/>
      <c r="C168" s="91"/>
      <c r="D168" s="91"/>
      <c r="E168" s="91"/>
      <c r="F168" s="91"/>
    </row>
    <row r="169" spans="1:6" ht="12.75">
      <c r="A169" s="91"/>
      <c r="B169" s="91"/>
      <c r="C169" s="91"/>
      <c r="D169" s="91"/>
      <c r="E169" s="91"/>
      <c r="F169" s="91"/>
    </row>
    <row r="170" spans="1:6" ht="12.75">
      <c r="A170" s="91"/>
      <c r="B170" s="91"/>
      <c r="C170" s="91"/>
      <c r="D170" s="91"/>
      <c r="E170" s="91"/>
      <c r="F170" s="91"/>
    </row>
    <row r="171" spans="1:6" ht="12.75">
      <c r="A171" s="91"/>
      <c r="B171" s="91"/>
      <c r="C171" s="91"/>
      <c r="D171" s="91"/>
      <c r="E171" s="91"/>
      <c r="F171" s="91"/>
    </row>
    <row r="172" spans="1:6" ht="12.75">
      <c r="A172" s="91"/>
      <c r="B172" s="91"/>
      <c r="C172" s="91"/>
      <c r="D172" s="91"/>
      <c r="E172" s="91"/>
      <c r="F172" s="91"/>
    </row>
    <row r="173" spans="1:6" ht="12.75">
      <c r="A173" s="91"/>
      <c r="B173" s="91"/>
      <c r="C173" s="91"/>
      <c r="D173" s="91"/>
      <c r="E173" s="91"/>
      <c r="F173" s="91"/>
    </row>
    <row r="174" spans="1:6" ht="12.75">
      <c r="A174" s="91"/>
      <c r="B174" s="91"/>
      <c r="C174" s="91"/>
      <c r="D174" s="91"/>
      <c r="E174" s="91"/>
      <c r="F174" s="91"/>
    </row>
    <row r="175" spans="1:6" ht="12.75">
      <c r="A175" s="91"/>
      <c r="B175" s="91"/>
      <c r="C175" s="91"/>
      <c r="D175" s="91"/>
      <c r="E175" s="91"/>
      <c r="F175" s="91"/>
    </row>
    <row r="176" spans="1:6" ht="12.75">
      <c r="A176" s="91"/>
      <c r="B176" s="91"/>
      <c r="C176" s="91"/>
      <c r="D176" s="91"/>
      <c r="E176" s="91"/>
      <c r="F176" s="91"/>
    </row>
    <row r="177" spans="1:6" ht="12.75">
      <c r="A177" s="91"/>
      <c r="B177" s="91"/>
      <c r="C177" s="91"/>
      <c r="D177" s="91"/>
      <c r="E177" s="91"/>
      <c r="F177" s="91"/>
    </row>
    <row r="178" spans="1:6" ht="12.75">
      <c r="A178" s="91"/>
      <c r="B178" s="91"/>
      <c r="C178" s="91"/>
      <c r="D178" s="91"/>
      <c r="E178" s="91"/>
      <c r="F178" s="91"/>
    </row>
    <row r="179" spans="1:6" ht="12.75">
      <c r="A179" s="91"/>
      <c r="B179" s="91"/>
      <c r="C179" s="91"/>
      <c r="D179" s="91"/>
      <c r="E179" s="91"/>
      <c r="F179" s="91"/>
    </row>
    <row r="180" spans="1:6" ht="12.75">
      <c r="A180" s="91"/>
      <c r="B180" s="91"/>
      <c r="C180" s="91"/>
      <c r="D180" s="91"/>
      <c r="E180" s="91"/>
      <c r="F180" s="91"/>
    </row>
    <row r="181" spans="1:6" ht="12.75">
      <c r="A181" s="91"/>
      <c r="B181" s="91"/>
      <c r="C181" s="91"/>
      <c r="D181" s="91"/>
      <c r="E181" s="91"/>
      <c r="F181" s="91"/>
    </row>
    <row r="182" spans="1:6" ht="12.75">
      <c r="A182" s="91"/>
      <c r="B182" s="91"/>
      <c r="C182" s="91"/>
      <c r="D182" s="91"/>
      <c r="E182" s="91"/>
      <c r="F182" s="91"/>
    </row>
    <row r="183" spans="1:6" ht="12.75">
      <c r="A183" s="91"/>
      <c r="B183" s="91"/>
      <c r="C183" s="91"/>
      <c r="D183" s="91"/>
      <c r="E183" s="91"/>
      <c r="F183" s="91"/>
    </row>
    <row r="184" spans="1:6" ht="12.75">
      <c r="A184" s="91"/>
      <c r="B184" s="91"/>
      <c r="C184" s="91"/>
      <c r="D184" s="91"/>
      <c r="E184" s="91"/>
      <c r="F184" s="91"/>
    </row>
    <row r="185" spans="1:6" ht="12.75">
      <c r="A185" s="91"/>
      <c r="B185" s="91"/>
      <c r="C185" s="91"/>
      <c r="D185" s="91"/>
      <c r="E185" s="91"/>
      <c r="F185" s="91"/>
    </row>
    <row r="186" spans="1:6" ht="12.75">
      <c r="A186" s="91"/>
      <c r="B186" s="91"/>
      <c r="C186" s="91"/>
      <c r="D186" s="91"/>
      <c r="E186" s="91"/>
      <c r="F186" s="91"/>
    </row>
    <row r="187" spans="1:6" ht="12.75">
      <c r="A187" s="91"/>
      <c r="B187" s="91"/>
      <c r="C187" s="91"/>
      <c r="D187" s="91"/>
      <c r="E187" s="91"/>
      <c r="F187" s="91"/>
    </row>
    <row r="188" spans="1:6" ht="12.75">
      <c r="A188" s="91"/>
      <c r="B188" s="91"/>
      <c r="C188" s="91"/>
      <c r="D188" s="91"/>
      <c r="E188" s="91"/>
      <c r="F188" s="91"/>
    </row>
    <row r="189" spans="1:6" ht="12.75">
      <c r="A189" s="91"/>
      <c r="B189" s="91"/>
      <c r="C189" s="91"/>
      <c r="D189" s="91"/>
      <c r="E189" s="91"/>
      <c r="F189" s="91"/>
    </row>
    <row r="190" spans="1:6" ht="12.75">
      <c r="A190" s="91"/>
      <c r="B190" s="91"/>
      <c r="C190" s="91"/>
      <c r="D190" s="91"/>
      <c r="E190" s="91"/>
      <c r="F190" s="91"/>
    </row>
    <row r="191" spans="1:6" ht="12.75">
      <c r="A191" s="91"/>
      <c r="B191" s="91"/>
      <c r="C191" s="91"/>
      <c r="D191" s="91"/>
      <c r="E191" s="91"/>
      <c r="F191" s="91"/>
    </row>
    <row r="192" spans="1:6" ht="12.75">
      <c r="A192" s="91"/>
      <c r="B192" s="91"/>
      <c r="C192" s="91"/>
      <c r="D192" s="91"/>
      <c r="E192" s="91"/>
      <c r="F192" s="91"/>
    </row>
    <row r="193" spans="1:6" ht="12.75">
      <c r="A193" s="91"/>
      <c r="B193" s="91"/>
      <c r="C193" s="91"/>
      <c r="D193" s="91"/>
      <c r="E193" s="91"/>
      <c r="F193" s="91"/>
    </row>
    <row r="194" spans="1:6" ht="12.75">
      <c r="A194" s="91"/>
      <c r="B194" s="91"/>
      <c r="C194" s="91"/>
      <c r="D194" s="91"/>
      <c r="E194" s="91"/>
      <c r="F194" s="91"/>
    </row>
    <row r="195" spans="1:6" ht="12.75">
      <c r="A195" s="91"/>
      <c r="B195" s="91"/>
      <c r="C195" s="91"/>
      <c r="D195" s="91"/>
      <c r="E195" s="91"/>
      <c r="F195" s="91"/>
    </row>
    <row r="196" spans="1:6" ht="12.75">
      <c r="A196" s="91"/>
      <c r="B196" s="91"/>
      <c r="C196" s="91"/>
      <c r="D196" s="91"/>
      <c r="E196" s="91"/>
      <c r="F196" s="91"/>
    </row>
    <row r="197" spans="1:6" ht="12.75">
      <c r="A197" s="91"/>
      <c r="B197" s="91"/>
      <c r="C197" s="91"/>
      <c r="D197" s="91"/>
      <c r="E197" s="91"/>
      <c r="F197" s="91"/>
    </row>
    <row r="198" spans="1:6" ht="12.75">
      <c r="A198" s="91"/>
      <c r="B198" s="91"/>
      <c r="C198" s="91"/>
      <c r="D198" s="91"/>
      <c r="E198" s="91"/>
      <c r="F198" s="91"/>
    </row>
    <row r="199" spans="1:6" ht="12.75">
      <c r="A199" s="91"/>
      <c r="B199" s="91"/>
      <c r="C199" s="91"/>
      <c r="D199" s="91"/>
      <c r="E199" s="91"/>
      <c r="F199" s="91"/>
    </row>
    <row r="200" spans="1:6" ht="12.75">
      <c r="A200" s="91"/>
      <c r="B200" s="91"/>
      <c r="C200" s="91"/>
      <c r="D200" s="91"/>
      <c r="E200" s="91"/>
      <c r="F200" s="91"/>
    </row>
    <row r="201" spans="1:6" ht="12.75">
      <c r="A201" s="91"/>
      <c r="B201" s="91"/>
      <c r="C201" s="91"/>
      <c r="D201" s="91"/>
      <c r="E201" s="91"/>
      <c r="F201" s="91"/>
    </row>
    <row r="202" spans="1:6" ht="12.75">
      <c r="A202" s="91"/>
      <c r="B202" s="91"/>
      <c r="C202" s="91"/>
      <c r="D202" s="91"/>
      <c r="E202" s="91"/>
      <c r="F202" s="91"/>
    </row>
    <row r="203" spans="1:6" ht="12.75">
      <c r="A203" s="91"/>
      <c r="B203" s="91"/>
      <c r="C203" s="91"/>
      <c r="D203" s="91"/>
      <c r="E203" s="91"/>
      <c r="F203" s="91"/>
    </row>
    <row r="204" spans="1:6" ht="12.75">
      <c r="A204" s="91"/>
      <c r="B204" s="91"/>
      <c r="C204" s="91"/>
      <c r="D204" s="91"/>
      <c r="E204" s="91"/>
      <c r="F204" s="91"/>
    </row>
    <row r="205" spans="1:6" ht="12.75">
      <c r="A205" s="91"/>
      <c r="B205" s="91"/>
      <c r="C205" s="91"/>
      <c r="D205" s="91"/>
      <c r="E205" s="91"/>
      <c r="F205" s="91"/>
    </row>
    <row r="206" spans="1:6" ht="12.75">
      <c r="A206" s="91"/>
      <c r="B206" s="91"/>
      <c r="C206" s="91"/>
      <c r="D206" s="91"/>
      <c r="E206" s="91"/>
      <c r="F206" s="91"/>
    </row>
    <row r="207" spans="1:6" ht="12.75">
      <c r="A207" s="91"/>
      <c r="B207" s="91"/>
      <c r="C207" s="91"/>
      <c r="D207" s="91"/>
      <c r="E207" s="91"/>
      <c r="F207" s="91"/>
    </row>
    <row r="208" spans="1:6" ht="12.75">
      <c r="A208" s="91"/>
      <c r="B208" s="91"/>
      <c r="C208" s="91"/>
      <c r="D208" s="91"/>
      <c r="E208" s="91"/>
      <c r="F208" s="91"/>
    </row>
    <row r="209" spans="1:6" ht="12.75">
      <c r="A209" s="91"/>
      <c r="B209" s="91"/>
      <c r="C209" s="91"/>
      <c r="D209" s="91"/>
      <c r="E209" s="91"/>
      <c r="F209" s="91"/>
    </row>
    <row r="210" spans="1:6" ht="12.75">
      <c r="A210" s="91"/>
      <c r="B210" s="91"/>
      <c r="C210" s="91"/>
      <c r="D210" s="91"/>
      <c r="E210" s="91"/>
      <c r="F210" s="91"/>
    </row>
    <row r="211" spans="1:6" ht="12.75">
      <c r="A211" s="91"/>
      <c r="B211" s="91"/>
      <c r="C211" s="91"/>
      <c r="D211" s="91"/>
      <c r="E211" s="91"/>
      <c r="F211" s="91"/>
    </row>
    <row r="212" spans="1:6" ht="12.75">
      <c r="A212" s="91"/>
      <c r="B212" s="91"/>
      <c r="C212" s="91"/>
      <c r="D212" s="91"/>
      <c r="E212" s="91"/>
      <c r="F212" s="91"/>
    </row>
    <row r="213" spans="1:6" ht="12.75">
      <c r="A213" s="91"/>
      <c r="B213" s="91"/>
      <c r="C213" s="91"/>
      <c r="D213" s="91"/>
      <c r="E213" s="91"/>
      <c r="F213" s="91"/>
    </row>
    <row r="214" spans="1:6" ht="12.75">
      <c r="A214" s="91"/>
      <c r="B214" s="91"/>
      <c r="C214" s="91"/>
      <c r="D214" s="91"/>
      <c r="E214" s="91"/>
      <c r="F214" s="91"/>
    </row>
    <row r="215" spans="1:6" ht="12.75">
      <c r="A215" s="91"/>
      <c r="B215" s="91"/>
      <c r="C215" s="91"/>
      <c r="D215" s="91"/>
      <c r="E215" s="91"/>
      <c r="F215" s="91"/>
    </row>
    <row r="216" spans="1:6" ht="12.75">
      <c r="A216" s="91"/>
      <c r="B216" s="91"/>
      <c r="C216" s="91"/>
      <c r="D216" s="91"/>
      <c r="E216" s="91"/>
      <c r="F216" s="91"/>
    </row>
    <row r="217" spans="1:6" ht="12.75">
      <c r="A217" s="91"/>
      <c r="B217" s="91"/>
      <c r="C217" s="91"/>
      <c r="D217" s="91"/>
      <c r="E217" s="91"/>
      <c r="F217" s="91"/>
    </row>
    <row r="218" spans="1:6" ht="12.75">
      <c r="A218" s="91"/>
      <c r="B218" s="91"/>
      <c r="C218" s="91"/>
      <c r="D218" s="91"/>
      <c r="E218" s="91"/>
      <c r="F218" s="91"/>
    </row>
    <row r="219" spans="1:6" ht="12.75">
      <c r="A219" s="91"/>
      <c r="B219" s="91"/>
      <c r="C219" s="91"/>
      <c r="D219" s="91"/>
      <c r="E219" s="91"/>
      <c r="F219" s="91"/>
    </row>
    <row r="220" spans="1:6" ht="12.75">
      <c r="A220" s="91"/>
      <c r="B220" s="91"/>
      <c r="C220" s="91"/>
      <c r="D220" s="91"/>
      <c r="E220" s="91"/>
      <c r="F220" s="91"/>
    </row>
    <row r="221" spans="1:6" ht="12.75">
      <c r="A221" s="91"/>
      <c r="B221" s="91"/>
      <c r="C221" s="91"/>
      <c r="D221" s="91"/>
      <c r="E221" s="91"/>
      <c r="F221" s="91"/>
    </row>
    <row r="222" spans="1:6" ht="12.75">
      <c r="A222" s="91"/>
      <c r="B222" s="91"/>
      <c r="C222" s="91"/>
      <c r="D222" s="91"/>
      <c r="E222" s="91"/>
      <c r="F222" s="91"/>
    </row>
    <row r="223" spans="1:6" ht="12.75">
      <c r="A223" s="91"/>
      <c r="B223" s="91"/>
      <c r="C223" s="91"/>
      <c r="D223" s="91"/>
      <c r="E223" s="91"/>
      <c r="F223" s="91"/>
    </row>
    <row r="224" spans="1:6" ht="12.75">
      <c r="A224" s="91"/>
      <c r="B224" s="91"/>
      <c r="C224" s="91"/>
      <c r="D224" s="91"/>
      <c r="E224" s="91"/>
      <c r="F224" s="91"/>
    </row>
    <row r="225" spans="1:6" ht="12.75">
      <c r="A225" s="91"/>
      <c r="B225" s="91"/>
      <c r="C225" s="91"/>
      <c r="D225" s="91"/>
      <c r="E225" s="91"/>
      <c r="F225" s="91"/>
    </row>
    <row r="226" spans="1:6" ht="12.75">
      <c r="A226" s="91"/>
      <c r="B226" s="91"/>
      <c r="C226" s="91"/>
      <c r="D226" s="91"/>
      <c r="E226" s="91"/>
      <c r="F226" s="91"/>
    </row>
    <row r="227" spans="1:6" ht="12.75">
      <c r="A227" s="91"/>
      <c r="B227" s="91"/>
      <c r="C227" s="91"/>
      <c r="D227" s="91"/>
      <c r="E227" s="91"/>
      <c r="F227" s="91"/>
    </row>
    <row r="228" spans="1:6" ht="12.75">
      <c r="A228" s="91"/>
      <c r="B228" s="91"/>
      <c r="C228" s="91"/>
      <c r="D228" s="91"/>
      <c r="E228" s="91"/>
      <c r="F228" s="91"/>
    </row>
    <row r="229" spans="1:6" ht="12.75">
      <c r="A229" s="91"/>
      <c r="B229" s="91"/>
      <c r="C229" s="91"/>
      <c r="D229" s="91"/>
      <c r="E229" s="91"/>
      <c r="F229" s="91"/>
    </row>
    <row r="230" spans="1:6" ht="12.75">
      <c r="A230" s="91"/>
      <c r="B230" s="91"/>
      <c r="C230" s="91"/>
      <c r="D230" s="91"/>
      <c r="E230" s="91"/>
      <c r="F230" s="91"/>
    </row>
    <row r="231" spans="1:6" ht="12.75">
      <c r="A231" s="91"/>
      <c r="B231" s="91"/>
      <c r="C231" s="91"/>
      <c r="D231" s="91"/>
      <c r="E231" s="91"/>
      <c r="F231" s="91"/>
    </row>
    <row r="232" spans="1:6" ht="12.75">
      <c r="A232" s="91"/>
      <c r="B232" s="91"/>
      <c r="C232" s="91"/>
      <c r="D232" s="91"/>
      <c r="E232" s="91"/>
      <c r="F232" s="91"/>
    </row>
    <row r="233" spans="1:6" ht="12.75">
      <c r="A233" s="91"/>
      <c r="B233" s="91"/>
      <c r="C233" s="91"/>
      <c r="D233" s="91"/>
      <c r="E233" s="91"/>
      <c r="F233" s="91"/>
    </row>
    <row r="234" spans="1:6" ht="12.75">
      <c r="A234" s="91"/>
      <c r="B234" s="91"/>
      <c r="C234" s="91"/>
      <c r="D234" s="91"/>
      <c r="E234" s="91"/>
      <c r="F234" s="91"/>
    </row>
    <row r="235" spans="1:6" ht="12.75">
      <c r="A235" s="91"/>
      <c r="B235" s="91"/>
      <c r="C235" s="91"/>
      <c r="D235" s="91"/>
      <c r="E235" s="91"/>
      <c r="F235" s="91"/>
    </row>
    <row r="236" spans="1:6" ht="12.75">
      <c r="A236" s="91"/>
      <c r="B236" s="91"/>
      <c r="C236" s="91"/>
      <c r="D236" s="91"/>
      <c r="E236" s="91"/>
      <c r="F236" s="91"/>
    </row>
    <row r="237" spans="1:6" ht="12.75">
      <c r="A237" s="91"/>
      <c r="B237" s="91"/>
      <c r="C237" s="91"/>
      <c r="D237" s="91"/>
      <c r="E237" s="91"/>
      <c r="F237" s="91"/>
    </row>
    <row r="238" spans="1:6" ht="12.75">
      <c r="A238" s="91"/>
      <c r="B238" s="91"/>
      <c r="C238" s="91"/>
      <c r="D238" s="91"/>
      <c r="E238" s="91"/>
      <c r="F238" s="91"/>
    </row>
    <row r="239" spans="1:6" ht="12.75">
      <c r="A239" s="91"/>
      <c r="B239" s="91"/>
      <c r="C239" s="91"/>
      <c r="D239" s="91"/>
      <c r="E239" s="91"/>
      <c r="F239" s="91"/>
    </row>
    <row r="240" spans="1:6" ht="12.75">
      <c r="A240" s="91"/>
      <c r="B240" s="91"/>
      <c r="C240" s="91"/>
      <c r="D240" s="91"/>
      <c r="E240" s="91"/>
      <c r="F240" s="91"/>
    </row>
    <row r="241" spans="1:6" ht="12.75">
      <c r="A241" s="91"/>
      <c r="B241" s="91"/>
      <c r="C241" s="91"/>
      <c r="D241" s="91"/>
      <c r="E241" s="91"/>
      <c r="F241" s="91"/>
    </row>
    <row r="242" spans="1:6" ht="12.75">
      <c r="A242" s="91"/>
      <c r="B242" s="91"/>
      <c r="C242" s="91"/>
      <c r="D242" s="91"/>
      <c r="E242" s="91"/>
      <c r="F242" s="91"/>
    </row>
    <row r="243" spans="1:6" ht="12.75">
      <c r="A243" s="91"/>
      <c r="B243" s="91"/>
      <c r="C243" s="91"/>
      <c r="D243" s="91"/>
      <c r="E243" s="91"/>
      <c r="F243" s="91"/>
    </row>
    <row r="244" spans="1:6" ht="12.75">
      <c r="A244" s="91"/>
      <c r="B244" s="91"/>
      <c r="C244" s="91"/>
      <c r="D244" s="91"/>
      <c r="E244" s="91"/>
      <c r="F244" s="91"/>
    </row>
    <row r="245" spans="1:6" ht="12.75">
      <c r="A245" s="91"/>
      <c r="B245" s="91"/>
      <c r="C245" s="91"/>
      <c r="D245" s="91"/>
      <c r="E245" s="91"/>
      <c r="F245" s="91"/>
    </row>
    <row r="246" spans="1:6" ht="12.75">
      <c r="A246" s="91"/>
      <c r="B246" s="91"/>
      <c r="C246" s="91"/>
      <c r="D246" s="91"/>
      <c r="E246" s="91"/>
      <c r="F246" s="91"/>
    </row>
    <row r="247" spans="1:6" ht="12.75">
      <c r="A247" s="91"/>
      <c r="B247" s="91"/>
      <c r="C247" s="91"/>
      <c r="D247" s="91"/>
      <c r="E247" s="91"/>
      <c r="F247" s="91"/>
    </row>
    <row r="248" spans="1:6" ht="12.75">
      <c r="A248" s="91"/>
      <c r="B248" s="91"/>
      <c r="C248" s="91"/>
      <c r="D248" s="91"/>
      <c r="E248" s="91"/>
      <c r="F248" s="91"/>
    </row>
    <row r="249" spans="1:6" ht="12.75">
      <c r="A249" s="91"/>
      <c r="B249" s="91"/>
      <c r="C249" s="91"/>
      <c r="D249" s="91"/>
      <c r="E249" s="91"/>
      <c r="F249" s="91"/>
    </row>
  </sheetData>
  <sheetProtection password="D7E3" sheet="1" objects="1" scenarios="1"/>
  <mergeCells count="7">
    <mergeCell ref="A2:K2"/>
    <mergeCell ref="A1:K1"/>
    <mergeCell ref="B8:C8"/>
    <mergeCell ref="G3:I3"/>
    <mergeCell ref="B3:E3"/>
    <mergeCell ref="B5:C5"/>
    <mergeCell ref="B6:C6"/>
  </mergeCells>
  <printOptions horizontalCentered="1"/>
  <pageMargins left="0.75" right="0.75" top="0.5" bottom="0.5" header="0.5" footer="0.5"/>
  <pageSetup fitToHeight="3" fitToWidth="1" horizontalDpi="300" verticalDpi="300" orientation="landscape" scale="3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G19"/>
  <sheetViews>
    <sheetView zoomScale="96" zoomScaleNormal="96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34.8515625" style="68" customWidth="1"/>
    <col min="2" max="4" width="25.7109375" style="68" customWidth="1"/>
    <col min="5" max="5" width="0" style="59" hidden="1" customWidth="1"/>
    <col min="6" max="6" width="9.421875" style="59" hidden="1" customWidth="1"/>
    <col min="7" max="8" width="0" style="59" hidden="1" customWidth="1"/>
    <col min="9" max="16384" width="9.140625" style="59" customWidth="1"/>
  </cols>
  <sheetData>
    <row r="1" spans="1:6" ht="45">
      <c r="A1" s="173" t="str">
        <f>IF('Alcohol Controls Customize'!B1="","",'Alcohol Controls Customize'!B1)</f>
        <v>SAMPLE BAR</v>
      </c>
      <c r="B1" s="173"/>
      <c r="C1" s="173"/>
      <c r="D1" s="173"/>
      <c r="F1" s="60"/>
    </row>
    <row r="2" spans="1:4" ht="111.75" customHeight="1" thickBot="1">
      <c r="A2" s="174" t="s">
        <v>34</v>
      </c>
      <c r="B2" s="174"/>
      <c r="C2" s="174"/>
      <c r="D2" s="174"/>
    </row>
    <row r="3" spans="1:4" s="61" customFormat="1" ht="38.25" thickBot="1">
      <c r="A3" s="119" t="s">
        <v>36</v>
      </c>
      <c r="B3" s="120" t="s">
        <v>4</v>
      </c>
      <c r="C3" s="120" t="s">
        <v>5</v>
      </c>
      <c r="D3" s="121" t="s">
        <v>6</v>
      </c>
    </row>
    <row r="4" spans="1:7" ht="19.5" customHeight="1">
      <c r="A4" s="125" t="s">
        <v>61</v>
      </c>
      <c r="B4" s="126" t="s">
        <v>50</v>
      </c>
      <c r="C4" s="127">
        <v>-0.087</v>
      </c>
      <c r="D4" s="128">
        <v>0.2409</v>
      </c>
      <c r="F4" s="60">
        <v>38385</v>
      </c>
      <c r="G4" s="59" t="s">
        <v>18</v>
      </c>
    </row>
    <row r="5" spans="1:6" ht="19.5" customHeight="1">
      <c r="A5" s="129" t="s">
        <v>62</v>
      </c>
      <c r="B5" s="130" t="s">
        <v>65</v>
      </c>
      <c r="C5" s="131">
        <v>-0.024</v>
      </c>
      <c r="D5" s="132">
        <v>0.156</v>
      </c>
      <c r="F5" s="60"/>
    </row>
    <row r="6" spans="1:6" ht="19.5" customHeight="1">
      <c r="A6" s="129" t="s">
        <v>63</v>
      </c>
      <c r="B6" s="130" t="s">
        <v>41</v>
      </c>
      <c r="C6" s="131">
        <v>-0.034</v>
      </c>
      <c r="D6" s="132">
        <v>0.1644</v>
      </c>
      <c r="F6" s="60"/>
    </row>
    <row r="7" spans="1:6" ht="19.5" customHeight="1">
      <c r="A7" s="129" t="s">
        <v>64</v>
      </c>
      <c r="B7" s="130" t="s">
        <v>65</v>
      </c>
      <c r="C7" s="131">
        <v>-0.018</v>
      </c>
      <c r="D7" s="132">
        <v>0.1513</v>
      </c>
      <c r="F7" s="60"/>
    </row>
    <row r="8" spans="1:6" ht="19.5" customHeight="1">
      <c r="A8" s="133" t="s">
        <v>47</v>
      </c>
      <c r="B8" s="134" t="s">
        <v>41</v>
      </c>
      <c r="C8" s="135">
        <v>-0.04281567489114659</v>
      </c>
      <c r="D8" s="136">
        <v>0.1788591752891053</v>
      </c>
      <c r="F8" s="62"/>
    </row>
    <row r="9" spans="1:6" ht="19.5" customHeight="1">
      <c r="A9" s="129" t="s">
        <v>48</v>
      </c>
      <c r="B9" s="130" t="s">
        <v>52</v>
      </c>
      <c r="C9" s="131">
        <v>-0.064</v>
      </c>
      <c r="D9" s="132">
        <v>0.2216</v>
      </c>
      <c r="F9" s="62"/>
    </row>
    <row r="10" spans="1:6" ht="19.5" customHeight="1">
      <c r="A10" s="129" t="s">
        <v>53</v>
      </c>
      <c r="B10" s="130" t="s">
        <v>41</v>
      </c>
      <c r="C10" s="131">
        <v>-0.028</v>
      </c>
      <c r="D10" s="132">
        <v>0.1587</v>
      </c>
      <c r="F10" s="62"/>
    </row>
    <row r="11" spans="1:6" ht="19.5" customHeight="1">
      <c r="A11" s="129" t="s">
        <v>54</v>
      </c>
      <c r="B11" s="130" t="s">
        <v>49</v>
      </c>
      <c r="C11" s="131">
        <v>-0.034</v>
      </c>
      <c r="D11" s="132">
        <v>0.1632</v>
      </c>
      <c r="F11" s="62"/>
    </row>
    <row r="12" spans="1:6" ht="19.5" customHeight="1">
      <c r="A12" s="129" t="s">
        <v>55</v>
      </c>
      <c r="B12" s="130" t="s">
        <v>50</v>
      </c>
      <c r="C12" s="131">
        <v>-0.095</v>
      </c>
      <c r="D12" s="132">
        <v>0.2511</v>
      </c>
      <c r="F12" s="60"/>
    </row>
    <row r="13" spans="1:6" ht="19.5" customHeight="1">
      <c r="A13" s="129" t="s">
        <v>56</v>
      </c>
      <c r="B13" s="130" t="s">
        <v>51</v>
      </c>
      <c r="C13" s="131">
        <v>-0.05</v>
      </c>
      <c r="D13" s="132">
        <v>0.187</v>
      </c>
      <c r="F13" s="60"/>
    </row>
    <row r="14" spans="1:6" ht="19.5" customHeight="1">
      <c r="A14" s="129" t="s">
        <v>57</v>
      </c>
      <c r="B14" s="130" t="s">
        <v>41</v>
      </c>
      <c r="C14" s="131">
        <v>-0.031</v>
      </c>
      <c r="D14" s="132">
        <v>0.1629</v>
      </c>
      <c r="F14" s="60"/>
    </row>
    <row r="15" spans="1:4" ht="19.5" customHeight="1">
      <c r="A15" s="129" t="s">
        <v>58</v>
      </c>
      <c r="B15" s="130" t="s">
        <v>51</v>
      </c>
      <c r="C15" s="131">
        <v>-0.049</v>
      </c>
      <c r="D15" s="132">
        <v>0.1844</v>
      </c>
    </row>
    <row r="16" spans="1:4" ht="19.5" customHeight="1">
      <c r="A16" s="129" t="s">
        <v>59</v>
      </c>
      <c r="B16" s="130" t="s">
        <v>60</v>
      </c>
      <c r="C16" s="131">
        <v>-0.017</v>
      </c>
      <c r="D16" s="132">
        <v>0.1504</v>
      </c>
    </row>
    <row r="17" spans="1:4" ht="19.5" customHeight="1">
      <c r="A17" s="55"/>
      <c r="B17" s="56"/>
      <c r="C17" s="57"/>
      <c r="D17" s="58"/>
    </row>
    <row r="18" spans="1:4" ht="19.5" customHeight="1" thickBot="1">
      <c r="A18" s="63"/>
      <c r="B18" s="64"/>
      <c r="C18" s="65"/>
      <c r="D18" s="66"/>
    </row>
    <row r="19" spans="1:4" ht="48.75" customHeight="1" thickBot="1" thickTop="1">
      <c r="A19" s="67"/>
      <c r="B19" s="122" t="s">
        <v>7</v>
      </c>
      <c r="C19" s="123">
        <f>IF(SUM(C4:C18)=0,"",AVERAGE(C4:C18))</f>
        <v>-0.044139667299318966</v>
      </c>
      <c r="D19" s="124">
        <f>IF(SUM(D4:D18)=0,"",AVERAGE(D4:D18))</f>
        <v>0.18236609040685423</v>
      </c>
    </row>
  </sheetData>
  <sheetProtection password="D7E3" sheet="1" objects="1" scenarios="1"/>
  <mergeCells count="2">
    <mergeCell ref="A1:D1"/>
    <mergeCell ref="A2:D2"/>
  </mergeCells>
  <printOptions horizontalCentered="1"/>
  <pageMargins left="0.5" right="0.5" top="0.5" bottom="1" header="0.25" footer="0.5"/>
  <pageSetup fitToHeight="1" fitToWidth="1" horizontalDpi="300" verticalDpi="300" orientation="portrait" scale="77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I31"/>
  <sheetViews>
    <sheetView workbookViewId="0" topLeftCell="A1">
      <selection activeCell="B49" sqref="B49"/>
    </sheetView>
  </sheetViews>
  <sheetFormatPr defaultColWidth="9.140625" defaultRowHeight="12.75"/>
  <cols>
    <col min="1" max="1" width="23.7109375" style="1" bestFit="1" customWidth="1"/>
    <col min="2" max="2" width="17.00390625" style="1" customWidth="1"/>
    <col min="3" max="3" width="14.00390625" style="1" bestFit="1" customWidth="1"/>
    <col min="4" max="4" width="10.140625" style="1" bestFit="1" customWidth="1"/>
    <col min="5" max="5" width="13.140625" style="1" bestFit="1" customWidth="1"/>
    <col min="6" max="6" width="12.57421875" style="1" bestFit="1" customWidth="1"/>
    <col min="7" max="7" width="16.00390625" style="1" customWidth="1"/>
    <col min="8" max="8" width="0" style="1" hidden="1" customWidth="1"/>
    <col min="9" max="9" width="15.57421875" style="1" hidden="1" customWidth="1"/>
    <col min="10" max="10" width="0" style="1" hidden="1" customWidth="1"/>
    <col min="11" max="16384" width="9.140625" style="1" customWidth="1"/>
  </cols>
  <sheetData>
    <row r="1" spans="1:9" ht="30.75" customHeight="1" thickBot="1">
      <c r="A1" s="76" t="s">
        <v>39</v>
      </c>
      <c r="B1" s="177" t="s">
        <v>42</v>
      </c>
      <c r="C1" s="178"/>
      <c r="D1" s="178"/>
      <c r="E1" s="178"/>
      <c r="F1" s="179"/>
      <c r="G1" s="77" t="s">
        <v>38</v>
      </c>
      <c r="I1" s="78">
        <f ca="1">TODAY()</f>
        <v>38393</v>
      </c>
    </row>
    <row r="2" spans="2:9" ht="30" customHeight="1" thickBot="1">
      <c r="B2" s="146"/>
      <c r="C2" s="146"/>
      <c r="D2" s="146"/>
      <c r="E2" s="146"/>
      <c r="F2" s="146"/>
      <c r="G2" s="154">
        <v>38392</v>
      </c>
      <c r="I2" s="78">
        <f>I1-1</f>
        <v>38392</v>
      </c>
    </row>
    <row r="3" spans="1:9" ht="12.75">
      <c r="A3" s="79" t="s">
        <v>8</v>
      </c>
      <c r="B3" s="144" t="s">
        <v>10</v>
      </c>
      <c r="C3" s="145" t="s">
        <v>9</v>
      </c>
      <c r="D3" s="146"/>
      <c r="E3" s="146"/>
      <c r="F3" s="146"/>
      <c r="I3" s="78">
        <f aca="true" t="shared" si="0" ref="I3:I21">I2-1</f>
        <v>38391</v>
      </c>
    </row>
    <row r="4" spans="1:9" ht="12.75">
      <c r="A4" s="1">
        <v>1</v>
      </c>
      <c r="B4" s="147">
        <v>12</v>
      </c>
      <c r="C4" s="148">
        <v>11</v>
      </c>
      <c r="D4" s="146"/>
      <c r="E4" s="146"/>
      <c r="F4" s="146"/>
      <c r="I4" s="78">
        <f t="shared" si="0"/>
        <v>38390</v>
      </c>
    </row>
    <row r="5" spans="1:9" ht="12.75">
      <c r="A5" s="1">
        <v>2</v>
      </c>
      <c r="B5" s="147">
        <v>16</v>
      </c>
      <c r="C5" s="148">
        <v>15</v>
      </c>
      <c r="D5" s="146"/>
      <c r="E5" s="146"/>
      <c r="F5" s="146"/>
      <c r="I5" s="78">
        <f t="shared" si="0"/>
        <v>38389</v>
      </c>
    </row>
    <row r="6" spans="1:9" ht="12.75">
      <c r="A6" s="1">
        <v>3</v>
      </c>
      <c r="B6" s="147">
        <v>60</v>
      </c>
      <c r="C6" s="148">
        <v>55</v>
      </c>
      <c r="D6" s="146"/>
      <c r="E6" s="146"/>
      <c r="F6" s="146"/>
      <c r="I6" s="78">
        <f t="shared" si="0"/>
        <v>38388</v>
      </c>
    </row>
    <row r="7" spans="1:9" ht="12.75">
      <c r="A7" s="1">
        <v>4</v>
      </c>
      <c r="B7" s="147"/>
      <c r="C7" s="148"/>
      <c r="D7" s="146"/>
      <c r="E7" s="146"/>
      <c r="F7" s="146"/>
      <c r="I7" s="78">
        <f t="shared" si="0"/>
        <v>38387</v>
      </c>
    </row>
    <row r="8" spans="1:9" ht="12.75">
      <c r="A8" s="1">
        <v>5</v>
      </c>
      <c r="B8" s="147"/>
      <c r="C8" s="148"/>
      <c r="D8" s="146"/>
      <c r="E8" s="146"/>
      <c r="F8" s="146"/>
      <c r="I8" s="78">
        <f t="shared" si="0"/>
        <v>38386</v>
      </c>
    </row>
    <row r="9" spans="1:9" ht="13.5" thickBot="1">
      <c r="A9" s="1">
        <v>6</v>
      </c>
      <c r="B9" s="149"/>
      <c r="C9" s="150"/>
      <c r="D9" s="146"/>
      <c r="E9" s="146"/>
      <c r="F9" s="146"/>
      <c r="I9" s="78">
        <f t="shared" si="0"/>
        <v>38385</v>
      </c>
    </row>
    <row r="10" spans="2:9" ht="13.5" thickBot="1">
      <c r="B10" s="146"/>
      <c r="C10" s="146"/>
      <c r="D10" s="146"/>
      <c r="E10" s="146"/>
      <c r="F10" s="146"/>
      <c r="I10" s="78">
        <f t="shared" si="0"/>
        <v>38384</v>
      </c>
    </row>
    <row r="11" spans="2:9" ht="28.5" customHeight="1">
      <c r="B11" s="175" t="s">
        <v>11</v>
      </c>
      <c r="C11" s="176"/>
      <c r="D11" s="142" t="s">
        <v>12</v>
      </c>
      <c r="E11" s="142" t="s">
        <v>13</v>
      </c>
      <c r="F11" s="143" t="s">
        <v>14</v>
      </c>
      <c r="I11" s="78">
        <f t="shared" si="0"/>
        <v>38383</v>
      </c>
    </row>
    <row r="12" spans="1:9" ht="15" customHeight="1">
      <c r="A12" s="1">
        <v>1</v>
      </c>
      <c r="B12" s="184" t="s">
        <v>43</v>
      </c>
      <c r="C12" s="185"/>
      <c r="D12" s="151">
        <v>65</v>
      </c>
      <c r="E12" s="152">
        <v>1984</v>
      </c>
      <c r="F12" s="153">
        <f>IF(D12="","",D12/E12)</f>
        <v>0.03276209677419355</v>
      </c>
      <c r="I12" s="78">
        <f t="shared" si="0"/>
        <v>38382</v>
      </c>
    </row>
    <row r="13" spans="1:9" ht="15" customHeight="1">
      <c r="A13" s="1">
        <v>2</v>
      </c>
      <c r="B13" s="184" t="s">
        <v>44</v>
      </c>
      <c r="C13" s="185"/>
      <c r="D13" s="151">
        <v>68</v>
      </c>
      <c r="E13" s="152">
        <v>1984</v>
      </c>
      <c r="F13" s="153">
        <f aca="true" t="shared" si="1" ref="F13:F31">IF(D13="","",D13/E13)</f>
        <v>0.034274193548387094</v>
      </c>
      <c r="I13" s="78">
        <f t="shared" si="0"/>
        <v>38381</v>
      </c>
    </row>
    <row r="14" spans="1:9" ht="15" customHeight="1">
      <c r="A14" s="1">
        <v>3</v>
      </c>
      <c r="B14" s="184" t="s">
        <v>45</v>
      </c>
      <c r="C14" s="185"/>
      <c r="D14" s="151">
        <v>66</v>
      </c>
      <c r="E14" s="152">
        <v>1984</v>
      </c>
      <c r="F14" s="153">
        <f t="shared" si="1"/>
        <v>0.03326612903225806</v>
      </c>
      <c r="I14" s="78">
        <f t="shared" si="0"/>
        <v>38380</v>
      </c>
    </row>
    <row r="15" spans="1:9" ht="15" customHeight="1">
      <c r="A15" s="1">
        <v>4</v>
      </c>
      <c r="B15" s="184" t="s">
        <v>46</v>
      </c>
      <c r="C15" s="185"/>
      <c r="D15" s="151">
        <v>90</v>
      </c>
      <c r="E15" s="152">
        <v>1984</v>
      </c>
      <c r="F15" s="153">
        <f t="shared" si="1"/>
        <v>0.04536290322580645</v>
      </c>
      <c r="I15" s="78">
        <f t="shared" si="0"/>
        <v>38379</v>
      </c>
    </row>
    <row r="16" spans="1:9" ht="15" customHeight="1">
      <c r="A16" s="1">
        <v>5</v>
      </c>
      <c r="B16" s="180"/>
      <c r="C16" s="181"/>
      <c r="D16" s="80"/>
      <c r="E16" s="137"/>
      <c r="F16" s="138">
        <f t="shared" si="1"/>
      </c>
      <c r="I16" s="78">
        <f t="shared" si="0"/>
        <v>38378</v>
      </c>
    </row>
    <row r="17" spans="1:9" ht="15" customHeight="1">
      <c r="A17" s="1">
        <v>6</v>
      </c>
      <c r="B17" s="180"/>
      <c r="C17" s="181"/>
      <c r="D17" s="80"/>
      <c r="E17" s="137"/>
      <c r="F17" s="138">
        <f t="shared" si="1"/>
      </c>
      <c r="I17" s="78">
        <f t="shared" si="0"/>
        <v>38377</v>
      </c>
    </row>
    <row r="18" spans="1:9" ht="15" customHeight="1">
      <c r="A18" s="1">
        <v>7</v>
      </c>
      <c r="B18" s="180"/>
      <c r="C18" s="181"/>
      <c r="D18" s="80"/>
      <c r="E18" s="137"/>
      <c r="F18" s="138">
        <f t="shared" si="1"/>
      </c>
      <c r="I18" s="78">
        <f t="shared" si="0"/>
        <v>38376</v>
      </c>
    </row>
    <row r="19" spans="1:9" ht="15" customHeight="1">
      <c r="A19" s="1">
        <v>8</v>
      </c>
      <c r="B19" s="180"/>
      <c r="C19" s="181"/>
      <c r="D19" s="80"/>
      <c r="E19" s="137"/>
      <c r="F19" s="138">
        <f t="shared" si="1"/>
      </c>
      <c r="I19" s="78">
        <f t="shared" si="0"/>
        <v>38375</v>
      </c>
    </row>
    <row r="20" spans="1:9" ht="15" customHeight="1">
      <c r="A20" s="1">
        <v>9</v>
      </c>
      <c r="B20" s="180"/>
      <c r="C20" s="181"/>
      <c r="D20" s="80"/>
      <c r="E20" s="137"/>
      <c r="F20" s="138">
        <f t="shared" si="1"/>
      </c>
      <c r="I20" s="78">
        <f t="shared" si="0"/>
        <v>38374</v>
      </c>
    </row>
    <row r="21" spans="1:9" ht="15" customHeight="1">
      <c r="A21" s="1">
        <v>10</v>
      </c>
      <c r="B21" s="180"/>
      <c r="C21" s="181"/>
      <c r="D21" s="80"/>
      <c r="E21" s="137"/>
      <c r="F21" s="138">
        <f t="shared" si="1"/>
      </c>
      <c r="I21" s="78">
        <f t="shared" si="0"/>
        <v>38373</v>
      </c>
    </row>
    <row r="22" spans="1:9" ht="15" customHeight="1">
      <c r="A22" s="1">
        <v>11</v>
      </c>
      <c r="B22" s="180"/>
      <c r="C22" s="181"/>
      <c r="D22" s="80"/>
      <c r="E22" s="137"/>
      <c r="F22" s="138">
        <f t="shared" si="1"/>
      </c>
      <c r="I22" s="78">
        <f>I21-1</f>
        <v>38372</v>
      </c>
    </row>
    <row r="23" spans="1:9" ht="15" customHeight="1">
      <c r="A23" s="1">
        <v>12</v>
      </c>
      <c r="B23" s="180"/>
      <c r="C23" s="181"/>
      <c r="D23" s="80"/>
      <c r="E23" s="137"/>
      <c r="F23" s="138">
        <f t="shared" si="1"/>
      </c>
      <c r="I23" s="78">
        <f aca="true" t="shared" si="2" ref="I23:I31">I22-1</f>
        <v>38371</v>
      </c>
    </row>
    <row r="24" spans="1:9" ht="15" customHeight="1">
      <c r="A24" s="1">
        <v>13</v>
      </c>
      <c r="B24" s="180"/>
      <c r="C24" s="181"/>
      <c r="D24" s="80"/>
      <c r="E24" s="137"/>
      <c r="F24" s="138">
        <f t="shared" si="1"/>
      </c>
      <c r="I24" s="78">
        <f t="shared" si="2"/>
        <v>38370</v>
      </c>
    </row>
    <row r="25" spans="1:9" ht="15" customHeight="1">
      <c r="A25" s="1">
        <v>14</v>
      </c>
      <c r="B25" s="180"/>
      <c r="C25" s="181"/>
      <c r="D25" s="80"/>
      <c r="E25" s="137"/>
      <c r="F25" s="138">
        <f t="shared" si="1"/>
      </c>
      <c r="I25" s="78">
        <f t="shared" si="2"/>
        <v>38369</v>
      </c>
    </row>
    <row r="26" spans="1:9" ht="15" customHeight="1">
      <c r="A26" s="1">
        <v>15</v>
      </c>
      <c r="B26" s="180"/>
      <c r="C26" s="181"/>
      <c r="D26" s="80"/>
      <c r="E26" s="137"/>
      <c r="F26" s="138">
        <f t="shared" si="1"/>
      </c>
      <c r="I26" s="78">
        <f t="shared" si="2"/>
        <v>38368</v>
      </c>
    </row>
    <row r="27" spans="1:9" ht="15" customHeight="1">
      <c r="A27" s="1">
        <v>16</v>
      </c>
      <c r="B27" s="180"/>
      <c r="C27" s="181"/>
      <c r="D27" s="80"/>
      <c r="E27" s="137"/>
      <c r="F27" s="138">
        <f t="shared" si="1"/>
      </c>
      <c r="I27" s="78">
        <f t="shared" si="2"/>
        <v>38367</v>
      </c>
    </row>
    <row r="28" spans="1:9" ht="15" customHeight="1">
      <c r="A28" s="1">
        <v>17</v>
      </c>
      <c r="B28" s="180"/>
      <c r="C28" s="181"/>
      <c r="D28" s="80"/>
      <c r="E28" s="137"/>
      <c r="F28" s="138">
        <f t="shared" si="1"/>
      </c>
      <c r="I28" s="78">
        <f t="shared" si="2"/>
        <v>38366</v>
      </c>
    </row>
    <row r="29" spans="1:9" ht="15" customHeight="1">
      <c r="A29" s="1">
        <v>18</v>
      </c>
      <c r="B29" s="180"/>
      <c r="C29" s="181"/>
      <c r="D29" s="80"/>
      <c r="E29" s="137"/>
      <c r="F29" s="138">
        <f t="shared" si="1"/>
      </c>
      <c r="I29" s="78">
        <f t="shared" si="2"/>
        <v>38365</v>
      </c>
    </row>
    <row r="30" spans="1:9" ht="15" customHeight="1">
      <c r="A30" s="1">
        <v>19</v>
      </c>
      <c r="B30" s="180"/>
      <c r="C30" s="181"/>
      <c r="D30" s="80"/>
      <c r="E30" s="137"/>
      <c r="F30" s="138">
        <f t="shared" si="1"/>
      </c>
      <c r="I30" s="78">
        <f t="shared" si="2"/>
        <v>38364</v>
      </c>
    </row>
    <row r="31" spans="1:9" ht="15" customHeight="1" thickBot="1">
      <c r="A31" s="1">
        <v>20</v>
      </c>
      <c r="B31" s="182"/>
      <c r="C31" s="183"/>
      <c r="D31" s="139"/>
      <c r="E31" s="140"/>
      <c r="F31" s="141">
        <f t="shared" si="1"/>
      </c>
      <c r="I31" s="78">
        <f t="shared" si="2"/>
        <v>38363</v>
      </c>
    </row>
  </sheetData>
  <sheetProtection password="D7E3" sheet="1" objects="1" scenarios="1"/>
  <mergeCells count="22">
    <mergeCell ref="B19:C19"/>
    <mergeCell ref="B20:C20"/>
    <mergeCell ref="B12:C12"/>
    <mergeCell ref="B16:C16"/>
    <mergeCell ref="B13:C13"/>
    <mergeCell ref="B14:C14"/>
    <mergeCell ref="B15:C15"/>
    <mergeCell ref="B31:C31"/>
    <mergeCell ref="B25:C25"/>
    <mergeCell ref="B26:C26"/>
    <mergeCell ref="B27:C27"/>
    <mergeCell ref="B28:C28"/>
    <mergeCell ref="B11:C11"/>
    <mergeCell ref="B1:F1"/>
    <mergeCell ref="B29:C29"/>
    <mergeCell ref="B30:C30"/>
    <mergeCell ref="B21:C21"/>
    <mergeCell ref="B22:C22"/>
    <mergeCell ref="B23:C23"/>
    <mergeCell ref="B24:C24"/>
    <mergeCell ref="B17:C17"/>
    <mergeCell ref="B18:C18"/>
  </mergeCells>
  <printOptions/>
  <pageMargins left="0.75" right="0.75" top="1" bottom="1" header="0.5" footer="0.5"/>
  <pageSetup fitToHeight="3" fitToWidth="1" horizontalDpi="300" verticalDpi="300" orientation="portrait" scale="85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Alcohol Controls,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</dc:creator>
  <cp:keywords/>
  <dc:description/>
  <cp:lastModifiedBy>Mark Flaschner</cp:lastModifiedBy>
  <cp:lastPrinted>1999-01-26T17:01:14Z</cp:lastPrinted>
  <dcterms:created xsi:type="dcterms:W3CDTF">1998-04-11T01:57:40Z</dcterms:created>
  <dcterms:modified xsi:type="dcterms:W3CDTF">2005-02-10T13:08:31Z</dcterms:modified>
  <cp:category/>
  <cp:version/>
  <cp:contentType/>
  <cp:contentStatus/>
</cp:coreProperties>
</file>